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7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<sst xmlns="http://schemas.openxmlformats.org/spreadsheetml/2006/main" count="111">
  <si>
    <t>附件</t>
  </si>
  <si>
    <t>2024年第一批（1-3月份）职业技能等级评价补贴资金申请明细表</t>
  </si>
  <si>
    <t>单位名称</t>
  </si>
  <si>
    <t>认定批次</t>
  </si>
  <si>
    <t>认定群体</t>
  </si>
  <si>
    <t>认定工种</t>
  </si>
  <si>
    <t>人数</t>
  </si>
  <si>
    <t>级别</t>
  </si>
  <si>
    <t>补贴标准（元）</t>
  </si>
  <si>
    <t>认定方式</t>
  </si>
  <si>
    <t>补贴比例</t>
  </si>
  <si>
    <t>补贴金额（元）</t>
  </si>
  <si>
    <t>小计（元）</t>
  </si>
  <si>
    <t>合计金额（元）</t>
  </si>
  <si>
    <t>开户银行</t>
  </si>
  <si>
    <t>开户账号</t>
  </si>
  <si>
    <t>河南轩振保安服务有限公司</t>
  </si>
  <si>
    <t>第1批</t>
  </si>
  <si>
    <t>企业职工</t>
  </si>
  <si>
    <t>保卫管理员</t>
  </si>
  <si>
    <t>高级</t>
  </si>
  <si>
    <t>自主认定</t>
  </si>
  <si>
    <t>机构名称：河南轩振保安服务有限公司
开户银行：中国工商银行济源分行</t>
  </si>
  <si>
    <t>1702025509200152119</t>
  </si>
  <si>
    <t>第2批</t>
  </si>
  <si>
    <t>济源市绿茵种苗有限责任公司</t>
  </si>
  <si>
    <t>园艺生产技术员</t>
  </si>
  <si>
    <t>中级</t>
  </si>
  <si>
    <t>机构名称：济源市绿茵种苗有限责任公司
开户银行：河南农商行济源虎岭科技支行</t>
  </si>
  <si>
    <t>02021011100000169</t>
  </si>
  <si>
    <t>小计：</t>
  </si>
  <si>
    <t>3批</t>
  </si>
  <si>
    <t>济源市机械高级技工学校职业技能等级认定中心</t>
  </si>
  <si>
    <t>学生</t>
  </si>
  <si>
    <t>保育师、计算机维修工、养老护理员</t>
  </si>
  <si>
    <t>考核认定</t>
  </si>
  <si>
    <t>机构名称：济源市机械高级技工学校技能等级认定中心
开户银行：中原银行济源分行</t>
  </si>
  <si>
    <t>411801010190019203</t>
  </si>
  <si>
    <t>汽车机械维修工、电工</t>
  </si>
  <si>
    <t>济源职业技术学院</t>
  </si>
  <si>
    <t>育婴员、保育员</t>
  </si>
  <si>
    <t>机构名称：济源职业技术学院
开户银行：中国工商银行股份有限公司济源沁园路支行</t>
  </si>
  <si>
    <t>9558851702001829125</t>
  </si>
  <si>
    <t xml:space="preserve"> 计算机程序设计员、信息通信网络运行管理员</t>
  </si>
  <si>
    <t>第3批</t>
  </si>
  <si>
    <t>室内装饰设计师、广告设计师、动画制作员、珠宝设计师</t>
  </si>
  <si>
    <t>第4批</t>
  </si>
  <si>
    <t>供应链管理师、薪税师收银员、直播销售员、网商、跨境电子商务师</t>
  </si>
  <si>
    <t>6批</t>
  </si>
  <si>
    <t>济源市家家兴职业培训学校</t>
  </si>
  <si>
    <t>社会人员</t>
  </si>
  <si>
    <t>足部按摩师</t>
  </si>
  <si>
    <t>初级</t>
  </si>
  <si>
    <t>机构名称：济源市家家兴职业培训学校
开户银行：农商行济水支行</t>
  </si>
  <si>
    <t>02002011600000026</t>
  </si>
  <si>
    <t>脊柱按摩师</t>
  </si>
  <si>
    <t>育婴员、脊柱按摩师</t>
  </si>
  <si>
    <t>第5批</t>
  </si>
  <si>
    <t>育婴员、脊柱按摩师、中式烹调师</t>
  </si>
  <si>
    <t>济源技师学院</t>
  </si>
  <si>
    <t>2023第12批</t>
  </si>
  <si>
    <t>中式烹调师</t>
  </si>
  <si>
    <t>机构名称：济源技师学院
开户银行：河南济源农村商业银行股份有限公司济水支行</t>
  </si>
  <si>
    <t>02002011100000566</t>
  </si>
  <si>
    <t>第1、2批</t>
  </si>
  <si>
    <t>数控车床、电工、汽车机械维修工、中式烹调师</t>
  </si>
  <si>
    <t>济源市美之韵职业培训学校有限公司</t>
  </si>
  <si>
    <t>美容师</t>
  </si>
  <si>
    <t>机构名称：济源市美之韵职业培训学校有限公司
开户银行：河南济源农村商业银行股份有限公司</t>
  </si>
  <si>
    <t>02001011200003980</t>
  </si>
  <si>
    <t>济源市康贝尔职业培训学校</t>
  </si>
  <si>
    <t>母婴护理员、养老护理员、脊柱按摩师</t>
  </si>
  <si>
    <t>机构名称：济源市康贝尔职业培训学校
开户银行：济源市农村商业银行营业部</t>
  </si>
  <si>
    <t>00000268806470208012</t>
  </si>
  <si>
    <t>济源市机械高级技工学校</t>
  </si>
  <si>
    <t>2023第45批</t>
  </si>
  <si>
    <t>电工、保育师、养老护理员、汽车维修工、钳工、车工、铣工</t>
  </si>
  <si>
    <t>机构名称：济源市机械高级技工学校
开户银行：中原银行济源分行</t>
  </si>
  <si>
    <t>电工、保育师、养老护理员、汽车维修工、钳工、车工</t>
  </si>
  <si>
    <t>电工、保育师、养老护理员、汽车维修工、铣工</t>
  </si>
  <si>
    <t>电工、保育师、养老护理员、汽车维修工、钳工</t>
  </si>
  <si>
    <t>电工、保育师、养老护理员、汽车维修工、钳工、企业人力资源管理师</t>
  </si>
  <si>
    <t>第6批</t>
  </si>
  <si>
    <t>电工、保育师、养老护理员、汽车维修工、企业人力资源管理师</t>
  </si>
  <si>
    <t>第7批</t>
  </si>
  <si>
    <t>济源市京萌职业培训学校</t>
  </si>
  <si>
    <t>养老护理员、母婴护理员</t>
  </si>
  <si>
    <t>机构名称：济源市京萌职业培训学校
开户银行：中国建设银行股份有限公司济源沁园路支行</t>
  </si>
  <si>
    <t>41050177283800000503</t>
  </si>
  <si>
    <t>保育师、母婴护理员</t>
  </si>
  <si>
    <t>反射疗法师</t>
  </si>
  <si>
    <t>中式烹调师、母婴护理员</t>
  </si>
  <si>
    <t>保育师、养老护理员、母婴护理员</t>
  </si>
  <si>
    <t>第8批</t>
  </si>
  <si>
    <t>第9批</t>
  </si>
  <si>
    <t>保育师</t>
  </si>
  <si>
    <t>第10批</t>
  </si>
  <si>
    <t>中式烹调师、保育师、养老护理员、母婴护理员</t>
  </si>
  <si>
    <t>第11批</t>
  </si>
  <si>
    <t>第12批</t>
  </si>
  <si>
    <t>第13批</t>
  </si>
  <si>
    <t>母婴护理员</t>
  </si>
  <si>
    <t>第14批</t>
  </si>
  <si>
    <t>第15批</t>
  </si>
  <si>
    <t>第16批</t>
  </si>
  <si>
    <t>母婴护理员、养老护理员</t>
  </si>
  <si>
    <t>第17批</t>
  </si>
  <si>
    <t>养老护理员</t>
  </si>
  <si>
    <t>37批</t>
  </si>
  <si>
    <t>共计：</t>
  </si>
  <si>
    <t>46批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</si>
</sst>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10"/>
      <name val="仿宋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 wrapText="1"/>
    </xf>
    <xf numFmtId="9" fontId="6" fillId="0" borderId="1" xfId="1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9"/>
  <sheetViews>
    <sheetView tabSelected="1" view="pageBreakPreview" zoomScale="70" zoomScaleNormal="150" zoomScaleSheetLayoutView="70" topLeftCell="A4" workbookViewId="0">
      <selection activeCell="P15" sqref="P15"/>
    </sheetView>
  </sheetViews>
  <sheetFormatPr defaultColWidth="9" defaultRowHeight="13.5"/>
  <cols>
    <col min="1" max="1" width="23.6583333333333" style="1" customWidth="1"/>
    <col min="2" max="2" width="13.6166666666667" style="1" customWidth="1"/>
    <col min="3" max="3" width="9.5" style="1" customWidth="1"/>
    <col min="4" max="4" width="51.7583333333333" style="2" customWidth="1"/>
    <col min="5" max="5" width="5.20833333333333" style="1" customWidth="1"/>
    <col min="6" max="6" width="7.6" style="1" customWidth="1"/>
    <col min="7" max="7" width="5.79166666666667" style="1" customWidth="1"/>
    <col min="8" max="8" width="8.55833333333333" style="1" customWidth="1"/>
    <col min="9" max="9" width="9.79166666666667" style="1" customWidth="1"/>
    <col min="10" max="10" width="6.38333333333333" style="1" customWidth="1"/>
    <col min="11" max="11" width="9.30833333333333" style="1" customWidth="1"/>
    <col min="12" max="12" width="8.325" style="1" customWidth="1"/>
    <col min="13" max="13" width="8.38333333333333" style="1" customWidth="1"/>
    <col min="14" max="14" width="52.8583333333333" style="1" customWidth="1"/>
    <col min="15" max="15" width="27.575" style="1" customWidth="1"/>
    <col min="16" max="16377" width="9" style="1"/>
    <col min="16378" max="16382" width="9" style="3"/>
    <col min="16383" max="16384" width="9" style="4"/>
  </cols>
  <sheetData>
    <row r="1" s="1" customFormat="1" ht="22" customHeight="1" spans="1:13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  <c r="M1" s="5"/>
    </row>
    <row r="2" s="1" customFormat="1" ht="43" customHeight="1" spans="1:15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6" customHeight="1" spans="1:16382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/>
      <c r="H3" s="10" t="s">
        <v>8</v>
      </c>
      <c r="I3" s="9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9" t="s">
        <v>14</v>
      </c>
      <c r="O3" s="9" t="s">
        <v>15</v>
      </c>
      <c r="XEX3" s="20"/>
      <c r="XEY3" s="20"/>
      <c r="XEZ3" s="20"/>
      <c r="XFA3" s="20"/>
      <c r="XFB3" s="20"/>
    </row>
    <row r="4" s="1" customFormat="1" ht="20" customHeight="1" spans="1:16384">
      <c r="A4" s="11" t="s">
        <v>16</v>
      </c>
      <c r="B4" s="12" t="s">
        <v>17</v>
      </c>
      <c r="C4" s="11" t="s">
        <v>18</v>
      </c>
      <c r="D4" s="12" t="s">
        <v>19</v>
      </c>
      <c r="E4" s="13">
        <v>122</v>
      </c>
      <c r="F4" s="12" t="s">
        <v>20</v>
      </c>
      <c r="G4" s="12">
        <v>122</v>
      </c>
      <c r="H4" s="12">
        <v>280</v>
      </c>
      <c r="I4" s="13" t="s">
        <v>21</v>
      </c>
      <c r="J4" s="18">
        <v>0.5</v>
      </c>
      <c r="K4" s="13">
        <f>G4*H4/2</f>
        <v>17080</v>
      </c>
      <c r="L4" s="13">
        <f>G4*H4/2</f>
        <v>17080</v>
      </c>
      <c r="M4" s="11">
        <f>L4+L5</f>
        <v>28000</v>
      </c>
      <c r="N4" s="11" t="s">
        <v>22</v>
      </c>
      <c r="O4" s="22" t="s">
        <v>23</v>
      </c>
      <c r="XEX4" s="20"/>
      <c r="XEY4" s="20"/>
      <c r="XEZ4" s="20"/>
      <c r="XFA4" s="20"/>
      <c r="XFB4" s="20"/>
      <c r="XFC4" s="4"/>
      <c r="XFD4" s="4"/>
    </row>
    <row r="5" s="1" customFormat="1" ht="20" customHeight="1" spans="1:16384">
      <c r="A5" s="14"/>
      <c r="B5" s="12" t="s">
        <v>24</v>
      </c>
      <c r="C5" s="14"/>
      <c r="D5" s="12" t="s">
        <v>19</v>
      </c>
      <c r="E5" s="13">
        <v>78</v>
      </c>
      <c r="F5" s="12" t="s">
        <v>20</v>
      </c>
      <c r="G5" s="12">
        <v>78</v>
      </c>
      <c r="H5" s="12">
        <v>280</v>
      </c>
      <c r="I5" s="13" t="s">
        <v>21</v>
      </c>
      <c r="J5" s="18">
        <v>0.5</v>
      </c>
      <c r="K5" s="13">
        <f>G5*H5/2</f>
        <v>10920</v>
      </c>
      <c r="L5" s="13">
        <f>G5*H5/2</f>
        <v>10920</v>
      </c>
      <c r="M5" s="14"/>
      <c r="N5" s="14"/>
      <c r="O5" s="14"/>
      <c r="XEX5" s="20"/>
      <c r="XEY5" s="20"/>
      <c r="XEZ5" s="20"/>
      <c r="XFA5" s="20"/>
      <c r="XFB5" s="20"/>
      <c r="XFC5" s="4"/>
      <c r="XFD5" s="4"/>
    </row>
    <row r="6" s="1" customFormat="1" ht="29" customHeight="1" spans="1:16384">
      <c r="A6" s="12" t="s">
        <v>25</v>
      </c>
      <c r="B6" s="12" t="s">
        <v>17</v>
      </c>
      <c r="C6" s="12" t="s">
        <v>18</v>
      </c>
      <c r="D6" s="12" t="s">
        <v>26</v>
      </c>
      <c r="E6" s="13">
        <v>139</v>
      </c>
      <c r="F6" s="12" t="s">
        <v>27</v>
      </c>
      <c r="G6" s="12">
        <v>139</v>
      </c>
      <c r="H6" s="12">
        <v>240</v>
      </c>
      <c r="I6" s="13" t="s">
        <v>21</v>
      </c>
      <c r="J6" s="18">
        <v>0.5</v>
      </c>
      <c r="K6" s="13">
        <f>G6*H6/2</f>
        <v>16680</v>
      </c>
      <c r="L6" s="13">
        <f>G6*H6/2</f>
        <v>16680</v>
      </c>
      <c r="M6" s="12">
        <f>G6*H6/2</f>
        <v>16680</v>
      </c>
      <c r="N6" s="12" t="s">
        <v>28</v>
      </c>
      <c r="O6" s="23" t="s">
        <v>29</v>
      </c>
      <c r="XEX6" s="20"/>
      <c r="XEY6" s="20"/>
      <c r="XEZ6" s="20"/>
      <c r="XFA6" s="20"/>
      <c r="XFB6" s="20"/>
      <c r="XFC6" s="4"/>
      <c r="XFD6" s="4"/>
    </row>
    <row r="7" s="1" customFormat="1" ht="28" customHeight="1" spans="1:16384">
      <c r="A7" s="12" t="s">
        <v>30</v>
      </c>
      <c r="B7" s="13" t="s">
        <v>31</v>
      </c>
      <c r="C7" s="12"/>
      <c r="D7" s="12"/>
      <c r="E7" s="12">
        <f>SUM(E4:E6)</f>
        <v>339</v>
      </c>
      <c r="F7" s="12"/>
      <c r="G7" s="12">
        <f>SUM(G4:G6)</f>
        <v>339</v>
      </c>
      <c r="H7" s="12"/>
      <c r="I7" s="12"/>
      <c r="J7" s="19"/>
      <c r="K7" s="12">
        <f>SUM(K4:K6)</f>
        <v>44680</v>
      </c>
      <c r="L7" s="12">
        <f>SUM(L4:L6)</f>
        <v>44680</v>
      </c>
      <c r="M7" s="12">
        <f>SUM(M4:M6)</f>
        <v>44680</v>
      </c>
      <c r="N7" s="12"/>
      <c r="O7" s="12"/>
      <c r="XEX7" s="20"/>
      <c r="XEY7" s="20"/>
      <c r="XEZ7" s="20"/>
      <c r="XFA7" s="20"/>
      <c r="XFB7" s="20"/>
      <c r="XFC7" s="20"/>
      <c r="XFD7" s="21"/>
    </row>
    <row r="8" s="1" customFormat="1" ht="26" customHeight="1" spans="1:16384">
      <c r="A8" s="9" t="s">
        <v>2</v>
      </c>
      <c r="B8" s="9" t="s">
        <v>3</v>
      </c>
      <c r="C8" s="9" t="s">
        <v>4</v>
      </c>
      <c r="D8" s="10" t="s">
        <v>5</v>
      </c>
      <c r="E8" s="9" t="s">
        <v>6</v>
      </c>
      <c r="F8" s="9" t="s">
        <v>7</v>
      </c>
      <c r="G8" s="9"/>
      <c r="H8" s="10" t="s">
        <v>8</v>
      </c>
      <c r="I8" s="9" t="s">
        <v>9</v>
      </c>
      <c r="J8" s="10" t="s">
        <v>10</v>
      </c>
      <c r="K8" s="10" t="s">
        <v>11</v>
      </c>
      <c r="L8" s="10" t="s">
        <v>12</v>
      </c>
      <c r="M8" s="10" t="s">
        <v>13</v>
      </c>
      <c r="N8" s="9" t="s">
        <v>14</v>
      </c>
      <c r="O8" s="9" t="s">
        <v>15</v>
      </c>
      <c r="XEX8" s="20"/>
      <c r="XEY8" s="20"/>
      <c r="XEZ8" s="20"/>
      <c r="XFA8" s="20"/>
      <c r="XFB8" s="20"/>
      <c r="XFC8" s="20"/>
      <c r="XFD8" s="21"/>
    </row>
    <row r="9" s="1" customFormat="1" ht="20" customHeight="1" spans="1:16384">
      <c r="A9" s="11" t="s">
        <v>32</v>
      </c>
      <c r="B9" s="13" t="s">
        <v>17</v>
      </c>
      <c r="C9" s="11" t="s">
        <v>33</v>
      </c>
      <c r="D9" s="12" t="s">
        <v>34</v>
      </c>
      <c r="E9" s="13">
        <v>215</v>
      </c>
      <c r="F9" s="12" t="s">
        <v>27</v>
      </c>
      <c r="G9" s="13">
        <v>215</v>
      </c>
      <c r="H9" s="12">
        <v>240</v>
      </c>
      <c r="I9" s="12" t="s">
        <v>35</v>
      </c>
      <c r="J9" s="19">
        <v>1</v>
      </c>
      <c r="K9" s="12">
        <f>G9*H9</f>
        <v>51600</v>
      </c>
      <c r="L9" s="12">
        <f>G9*H9</f>
        <v>51600</v>
      </c>
      <c r="M9" s="11">
        <f>L9+L10</f>
        <v>58320</v>
      </c>
      <c r="N9" s="11" t="s">
        <v>36</v>
      </c>
      <c r="O9" s="22" t="s">
        <v>37</v>
      </c>
      <c r="XEX9" s="20"/>
      <c r="XEY9" s="20"/>
      <c r="XEZ9" s="20"/>
      <c r="XFA9" s="20"/>
      <c r="XFB9" s="20"/>
      <c r="XFC9" s="20"/>
      <c r="XFD9" s="21"/>
    </row>
    <row r="10" s="1" customFormat="1" ht="20" customHeight="1" spans="1:16384">
      <c r="A10" s="14"/>
      <c r="B10" s="13" t="s">
        <v>24</v>
      </c>
      <c r="C10" s="14"/>
      <c r="D10" s="12" t="s">
        <v>38</v>
      </c>
      <c r="E10" s="13">
        <v>28</v>
      </c>
      <c r="F10" s="12" t="s">
        <v>27</v>
      </c>
      <c r="G10" s="13">
        <v>28</v>
      </c>
      <c r="H10" s="12">
        <v>240</v>
      </c>
      <c r="I10" s="12" t="s">
        <v>35</v>
      </c>
      <c r="J10" s="19">
        <v>1</v>
      </c>
      <c r="K10" s="12">
        <f>G10*H10</f>
        <v>6720</v>
      </c>
      <c r="L10" s="12">
        <f>G10*H10</f>
        <v>6720</v>
      </c>
      <c r="M10" s="14"/>
      <c r="N10" s="14"/>
      <c r="O10" s="14"/>
      <c r="XEX10" s="20"/>
      <c r="XEY10" s="20"/>
      <c r="XEZ10" s="20"/>
      <c r="XFA10" s="20"/>
      <c r="XFB10" s="20"/>
      <c r="XFC10" s="20"/>
      <c r="XFD10" s="21"/>
    </row>
    <row r="11" s="1" customFormat="1" ht="20" customHeight="1" spans="1:16384">
      <c r="A11" s="11" t="s">
        <v>39</v>
      </c>
      <c r="B11" s="15" t="s">
        <v>17</v>
      </c>
      <c r="C11" s="11" t="s">
        <v>33</v>
      </c>
      <c r="D11" s="11" t="s">
        <v>40</v>
      </c>
      <c r="E11" s="15">
        <v>510</v>
      </c>
      <c r="F11" s="12" t="s">
        <v>27</v>
      </c>
      <c r="G11" s="13">
        <v>5</v>
      </c>
      <c r="H11" s="12">
        <v>240</v>
      </c>
      <c r="I11" s="13" t="s">
        <v>21</v>
      </c>
      <c r="J11" s="18">
        <v>0.5</v>
      </c>
      <c r="K11" s="12">
        <f>G11*H11/2</f>
        <v>600</v>
      </c>
      <c r="L11" s="11">
        <f>K11+K12</f>
        <v>71300</v>
      </c>
      <c r="M11" s="11">
        <f>L11+L13+L14+L15</f>
        <v>315460</v>
      </c>
      <c r="N11" s="11" t="s">
        <v>41</v>
      </c>
      <c r="O11" s="22" t="s">
        <v>42</v>
      </c>
      <c r="XEX11" s="20"/>
      <c r="XEY11" s="20"/>
      <c r="XEZ11" s="20"/>
      <c r="XFA11" s="20"/>
      <c r="XFB11" s="20"/>
      <c r="XFC11" s="20"/>
      <c r="XFD11" s="21"/>
    </row>
    <row r="12" s="1" customFormat="1" ht="20" customHeight="1" spans="1:16384">
      <c r="A12" s="16"/>
      <c r="B12" s="17"/>
      <c r="C12" s="16"/>
      <c r="D12" s="14"/>
      <c r="E12" s="17"/>
      <c r="F12" s="12" t="s">
        <v>20</v>
      </c>
      <c r="G12" s="13">
        <v>505</v>
      </c>
      <c r="H12" s="12">
        <v>280</v>
      </c>
      <c r="I12" s="13" t="s">
        <v>21</v>
      </c>
      <c r="J12" s="18">
        <v>0.5</v>
      </c>
      <c r="K12" s="12">
        <f>G12*H12/2</f>
        <v>70700</v>
      </c>
      <c r="L12" s="14"/>
      <c r="M12" s="16"/>
      <c r="N12" s="16"/>
      <c r="O12" s="16"/>
      <c r="XEX12" s="20"/>
      <c r="XEY12" s="20"/>
      <c r="XEZ12" s="20"/>
      <c r="XFA12" s="20"/>
      <c r="XFB12" s="20"/>
      <c r="XFC12" s="20"/>
      <c r="XFD12" s="21"/>
    </row>
    <row r="13" s="1" customFormat="1" ht="20" customHeight="1" spans="1:16384">
      <c r="A13" s="16"/>
      <c r="B13" s="13" t="s">
        <v>24</v>
      </c>
      <c r="C13" s="16"/>
      <c r="D13" s="12" t="s">
        <v>43</v>
      </c>
      <c r="E13" s="13">
        <v>637</v>
      </c>
      <c r="F13" s="12" t="s">
        <v>20</v>
      </c>
      <c r="G13" s="12">
        <v>637</v>
      </c>
      <c r="H13" s="12">
        <v>280</v>
      </c>
      <c r="I13" s="13" t="s">
        <v>21</v>
      </c>
      <c r="J13" s="18">
        <v>0.5</v>
      </c>
      <c r="K13" s="12">
        <f>G13*H13/2</f>
        <v>89180</v>
      </c>
      <c r="L13" s="12">
        <f>G13*H13/2</f>
        <v>89180</v>
      </c>
      <c r="M13" s="16"/>
      <c r="N13" s="16"/>
      <c r="O13" s="16"/>
      <c r="XEX13" s="20"/>
      <c r="XEY13" s="20"/>
      <c r="XEZ13" s="20"/>
      <c r="XFA13" s="20"/>
      <c r="XFB13" s="20"/>
      <c r="XFC13" s="20"/>
      <c r="XFD13" s="21"/>
    </row>
    <row r="14" s="1" customFormat="1" ht="20" customHeight="1" spans="1:16384">
      <c r="A14" s="16"/>
      <c r="B14" s="13" t="s">
        <v>44</v>
      </c>
      <c r="C14" s="16"/>
      <c r="D14" s="12" t="s">
        <v>45</v>
      </c>
      <c r="E14" s="13">
        <v>604</v>
      </c>
      <c r="F14" s="12" t="s">
        <v>20</v>
      </c>
      <c r="G14" s="12">
        <v>604</v>
      </c>
      <c r="H14" s="12">
        <v>280</v>
      </c>
      <c r="I14" s="13" t="s">
        <v>21</v>
      </c>
      <c r="J14" s="18">
        <v>0.5</v>
      </c>
      <c r="K14" s="12">
        <f>G14*H14/2</f>
        <v>84560</v>
      </c>
      <c r="L14" s="12">
        <f>G14*H14/2</f>
        <v>84560</v>
      </c>
      <c r="M14" s="16"/>
      <c r="N14" s="16"/>
      <c r="O14" s="16"/>
      <c r="XEX14" s="20"/>
      <c r="XEY14" s="20"/>
      <c r="XEZ14" s="20"/>
      <c r="XFA14" s="20"/>
      <c r="XFB14" s="20"/>
      <c r="XFC14" s="20"/>
      <c r="XFD14" s="21"/>
    </row>
    <row r="15" s="1" customFormat="1" ht="27" customHeight="1" spans="1:16384">
      <c r="A15" s="14"/>
      <c r="B15" s="13" t="s">
        <v>46</v>
      </c>
      <c r="C15" s="14"/>
      <c r="D15" s="12" t="s">
        <v>47</v>
      </c>
      <c r="E15" s="13">
        <v>503</v>
      </c>
      <c r="F15" s="12" t="s">
        <v>20</v>
      </c>
      <c r="G15" s="13">
        <v>503</v>
      </c>
      <c r="H15" s="12">
        <v>280</v>
      </c>
      <c r="I15" s="13" t="s">
        <v>21</v>
      </c>
      <c r="J15" s="18">
        <v>0.5</v>
      </c>
      <c r="K15" s="12">
        <f>G15*H15/2</f>
        <v>70420</v>
      </c>
      <c r="L15" s="12">
        <f>G15*H15/2</f>
        <v>70420</v>
      </c>
      <c r="M15" s="14"/>
      <c r="N15" s="14"/>
      <c r="O15" s="14"/>
      <c r="XEX15" s="20"/>
      <c r="XEY15" s="20"/>
      <c r="XEZ15" s="20"/>
      <c r="XFA15" s="20"/>
      <c r="XFB15" s="20"/>
      <c r="XFC15" s="20"/>
      <c r="XFD15" s="21"/>
    </row>
    <row r="16" s="1" customFormat="1" ht="29" customHeight="1" spans="1:16384">
      <c r="A16" s="12" t="s">
        <v>30</v>
      </c>
      <c r="B16" s="13" t="s">
        <v>48</v>
      </c>
      <c r="C16" s="12"/>
      <c r="D16" s="12"/>
      <c r="E16" s="13">
        <f>SUM(E9:E15)</f>
        <v>2497</v>
      </c>
      <c r="F16" s="12"/>
      <c r="G16" s="12">
        <f>SUM(G9:G15)</f>
        <v>2497</v>
      </c>
      <c r="H16" s="12"/>
      <c r="I16" s="12"/>
      <c r="J16" s="19"/>
      <c r="K16" s="12">
        <f>SUM(K9:K15)</f>
        <v>373780</v>
      </c>
      <c r="L16" s="12">
        <f>SUM(L9:L15)</f>
        <v>373780</v>
      </c>
      <c r="M16" s="12">
        <f>SUM(M9:M15)</f>
        <v>373780</v>
      </c>
      <c r="N16" s="12"/>
      <c r="O16" s="12"/>
      <c r="XEX16" s="20"/>
      <c r="XEY16" s="20"/>
      <c r="XEZ16" s="20"/>
      <c r="XFA16" s="20"/>
      <c r="XFB16" s="20"/>
      <c r="XFC16" s="20"/>
      <c r="XFD16" s="21"/>
    </row>
    <row r="17" s="1" customFormat="1" ht="26" customHeight="1" spans="1:16384">
      <c r="A17" s="9" t="s">
        <v>2</v>
      </c>
      <c r="B17" s="9" t="s">
        <v>3</v>
      </c>
      <c r="C17" s="9" t="s">
        <v>4</v>
      </c>
      <c r="D17" s="10" t="s">
        <v>5</v>
      </c>
      <c r="E17" s="9" t="s">
        <v>6</v>
      </c>
      <c r="F17" s="9" t="s">
        <v>7</v>
      </c>
      <c r="G17" s="9"/>
      <c r="H17" s="10" t="s">
        <v>8</v>
      </c>
      <c r="I17" s="9" t="s">
        <v>9</v>
      </c>
      <c r="J17" s="10" t="s">
        <v>10</v>
      </c>
      <c r="K17" s="10" t="s">
        <v>11</v>
      </c>
      <c r="L17" s="10" t="s">
        <v>12</v>
      </c>
      <c r="M17" s="10" t="s">
        <v>13</v>
      </c>
      <c r="N17" s="9" t="s">
        <v>14</v>
      </c>
      <c r="O17" s="9" t="s">
        <v>15</v>
      </c>
      <c r="XEX17" s="20"/>
      <c r="XEY17" s="20"/>
      <c r="XEZ17" s="20"/>
      <c r="XFA17" s="20"/>
      <c r="XFB17" s="20"/>
      <c r="XFC17" s="20"/>
      <c r="XFD17" s="21"/>
    </row>
    <row r="18" s="1" customFormat="1" ht="20" customHeight="1" spans="1:16384">
      <c r="A18" s="11" t="s">
        <v>49</v>
      </c>
      <c r="B18" s="15" t="s">
        <v>17</v>
      </c>
      <c r="C18" s="11" t="s">
        <v>50</v>
      </c>
      <c r="D18" s="11" t="s">
        <v>51</v>
      </c>
      <c r="E18" s="15">
        <v>20</v>
      </c>
      <c r="F18" s="12" t="s">
        <v>52</v>
      </c>
      <c r="G18" s="12">
        <v>16</v>
      </c>
      <c r="H18" s="12">
        <v>200</v>
      </c>
      <c r="I18" s="12" t="s">
        <v>35</v>
      </c>
      <c r="J18" s="19">
        <v>1</v>
      </c>
      <c r="K18" s="12">
        <f t="shared" ref="K18:K31" si="0">G18*H18</f>
        <v>3200</v>
      </c>
      <c r="L18" s="11">
        <f>K18+K19</f>
        <v>4160</v>
      </c>
      <c r="M18" s="11">
        <f>L18+L20+L21+L22+L24</f>
        <v>29640</v>
      </c>
      <c r="N18" s="11" t="s">
        <v>53</v>
      </c>
      <c r="O18" s="22" t="s">
        <v>54</v>
      </c>
      <c r="XEX18" s="20"/>
      <c r="XEY18" s="20"/>
      <c r="XEZ18" s="20"/>
      <c r="XFA18" s="20"/>
      <c r="XFB18" s="20"/>
      <c r="XFC18" s="20"/>
      <c r="XFD18" s="21"/>
    </row>
    <row r="19" s="1" customFormat="1" ht="20" customHeight="1" spans="1:16384">
      <c r="A19" s="16"/>
      <c r="B19" s="17"/>
      <c r="C19" s="16"/>
      <c r="D19" s="14"/>
      <c r="E19" s="17"/>
      <c r="F19" s="12" t="s">
        <v>27</v>
      </c>
      <c r="G19" s="12">
        <v>4</v>
      </c>
      <c r="H19" s="12">
        <v>240</v>
      </c>
      <c r="I19" s="12" t="s">
        <v>35</v>
      </c>
      <c r="J19" s="19">
        <v>1</v>
      </c>
      <c r="K19" s="12">
        <f t="shared" si="0"/>
        <v>960</v>
      </c>
      <c r="L19" s="14"/>
      <c r="M19" s="16"/>
      <c r="N19" s="16"/>
      <c r="O19" s="16"/>
      <c r="XEX19" s="20"/>
      <c r="XEY19" s="20"/>
      <c r="XEZ19" s="20"/>
      <c r="XFA19" s="20"/>
      <c r="XFB19" s="20"/>
      <c r="XFC19" s="20"/>
      <c r="XFD19" s="21"/>
    </row>
    <row r="20" s="1" customFormat="1" ht="20" customHeight="1" spans="1:16384">
      <c r="A20" s="16"/>
      <c r="B20" s="13" t="s">
        <v>24</v>
      </c>
      <c r="C20" s="16"/>
      <c r="D20" s="12" t="s">
        <v>55</v>
      </c>
      <c r="E20" s="13">
        <v>30</v>
      </c>
      <c r="F20" s="12" t="s">
        <v>52</v>
      </c>
      <c r="G20" s="12">
        <v>30</v>
      </c>
      <c r="H20" s="12">
        <v>200</v>
      </c>
      <c r="I20" s="12" t="s">
        <v>35</v>
      </c>
      <c r="J20" s="19">
        <v>1</v>
      </c>
      <c r="K20" s="12">
        <f t="shared" si="0"/>
        <v>6000</v>
      </c>
      <c r="L20" s="12">
        <f>G20*H20</f>
        <v>6000</v>
      </c>
      <c r="M20" s="16"/>
      <c r="N20" s="16"/>
      <c r="O20" s="16"/>
      <c r="XEX20" s="20"/>
      <c r="XEY20" s="20"/>
      <c r="XEZ20" s="20"/>
      <c r="XFA20" s="20"/>
      <c r="XFB20" s="20"/>
      <c r="XFC20" s="20"/>
      <c r="XFD20" s="21"/>
    </row>
    <row r="21" s="1" customFormat="1" ht="20" customHeight="1" spans="1:16384">
      <c r="A21" s="16"/>
      <c r="B21" s="13" t="s">
        <v>44</v>
      </c>
      <c r="C21" s="16"/>
      <c r="D21" s="12" t="s">
        <v>55</v>
      </c>
      <c r="E21" s="13">
        <v>36</v>
      </c>
      <c r="F21" s="12" t="s">
        <v>52</v>
      </c>
      <c r="G21" s="12">
        <v>36</v>
      </c>
      <c r="H21" s="12">
        <v>200</v>
      </c>
      <c r="I21" s="12" t="s">
        <v>35</v>
      </c>
      <c r="J21" s="19">
        <v>1</v>
      </c>
      <c r="K21" s="12">
        <f t="shared" si="0"/>
        <v>7200</v>
      </c>
      <c r="L21" s="12">
        <f>G21*H21</f>
        <v>7200</v>
      </c>
      <c r="M21" s="16"/>
      <c r="N21" s="16"/>
      <c r="O21" s="16"/>
      <c r="XEX21" s="20"/>
      <c r="XEY21" s="20"/>
      <c r="XEZ21" s="20"/>
      <c r="XFA21" s="20"/>
      <c r="XFB21" s="20"/>
      <c r="XFC21" s="20"/>
      <c r="XFD21" s="21"/>
    </row>
    <row r="22" s="1" customFormat="1" ht="20" customHeight="1" spans="1:16384">
      <c r="A22" s="16"/>
      <c r="B22" s="15" t="s">
        <v>46</v>
      </c>
      <c r="C22" s="16"/>
      <c r="D22" s="11" t="s">
        <v>56</v>
      </c>
      <c r="E22" s="15">
        <v>18</v>
      </c>
      <c r="F22" s="12" t="s">
        <v>52</v>
      </c>
      <c r="G22" s="12">
        <v>17</v>
      </c>
      <c r="H22" s="12">
        <v>200</v>
      </c>
      <c r="I22" s="12" t="s">
        <v>35</v>
      </c>
      <c r="J22" s="19">
        <v>1</v>
      </c>
      <c r="K22" s="12">
        <f t="shared" si="0"/>
        <v>3400</v>
      </c>
      <c r="L22" s="11">
        <f>K22+K23</f>
        <v>3640</v>
      </c>
      <c r="M22" s="16"/>
      <c r="N22" s="16"/>
      <c r="O22" s="16"/>
      <c r="XEX22" s="20"/>
      <c r="XEY22" s="20"/>
      <c r="XEZ22" s="20"/>
      <c r="XFA22" s="20"/>
      <c r="XFB22" s="20"/>
      <c r="XFC22" s="20"/>
      <c r="XFD22" s="21"/>
    </row>
    <row r="23" s="1" customFormat="1" ht="20" customHeight="1" spans="1:16384">
      <c r="A23" s="16"/>
      <c r="B23" s="17"/>
      <c r="C23" s="16"/>
      <c r="D23" s="14"/>
      <c r="E23" s="17"/>
      <c r="F23" s="12" t="s">
        <v>27</v>
      </c>
      <c r="G23" s="12">
        <v>1</v>
      </c>
      <c r="H23" s="12">
        <v>240</v>
      </c>
      <c r="I23" s="12" t="s">
        <v>35</v>
      </c>
      <c r="J23" s="19">
        <v>1</v>
      </c>
      <c r="K23" s="12">
        <f t="shared" si="0"/>
        <v>240</v>
      </c>
      <c r="L23" s="14"/>
      <c r="M23" s="16"/>
      <c r="N23" s="16"/>
      <c r="O23" s="16"/>
      <c r="XEX23" s="20"/>
      <c r="XEY23" s="20"/>
      <c r="XEZ23" s="20"/>
      <c r="XFA23" s="20"/>
      <c r="XFB23" s="20"/>
      <c r="XFC23" s="20"/>
      <c r="XFD23" s="21"/>
    </row>
    <row r="24" s="1" customFormat="1" ht="20" customHeight="1" spans="1:16384">
      <c r="A24" s="16"/>
      <c r="B24" s="15" t="s">
        <v>57</v>
      </c>
      <c r="C24" s="16"/>
      <c r="D24" s="11" t="s">
        <v>58</v>
      </c>
      <c r="E24" s="15">
        <v>43</v>
      </c>
      <c r="F24" s="12" t="s">
        <v>52</v>
      </c>
      <c r="G24" s="12">
        <v>42</v>
      </c>
      <c r="H24" s="12">
        <v>200</v>
      </c>
      <c r="I24" s="12" t="s">
        <v>35</v>
      </c>
      <c r="J24" s="19">
        <v>1</v>
      </c>
      <c r="K24" s="12">
        <f t="shared" si="0"/>
        <v>8400</v>
      </c>
      <c r="L24" s="11">
        <f>K24+K25</f>
        <v>8640</v>
      </c>
      <c r="M24" s="16"/>
      <c r="N24" s="16"/>
      <c r="O24" s="16"/>
      <c r="XEX24" s="20"/>
      <c r="XEY24" s="20"/>
      <c r="XEZ24" s="20"/>
      <c r="XFA24" s="20"/>
      <c r="XFB24" s="20"/>
      <c r="XFC24" s="20"/>
      <c r="XFD24" s="21"/>
    </row>
    <row r="25" s="1" customFormat="1" ht="20" customHeight="1" spans="1:16384">
      <c r="A25" s="14"/>
      <c r="B25" s="17"/>
      <c r="C25" s="14"/>
      <c r="D25" s="14"/>
      <c r="E25" s="17"/>
      <c r="F25" s="12" t="s">
        <v>27</v>
      </c>
      <c r="G25" s="12">
        <v>1</v>
      </c>
      <c r="H25" s="12">
        <v>240</v>
      </c>
      <c r="I25" s="12" t="s">
        <v>35</v>
      </c>
      <c r="J25" s="19">
        <v>1</v>
      </c>
      <c r="K25" s="12">
        <f t="shared" si="0"/>
        <v>240</v>
      </c>
      <c r="L25" s="14"/>
      <c r="M25" s="14"/>
      <c r="N25" s="14"/>
      <c r="O25" s="14"/>
      <c r="XEX25" s="20"/>
      <c r="XEY25" s="20"/>
      <c r="XEZ25" s="20"/>
      <c r="XFA25" s="20"/>
      <c r="XFB25" s="20"/>
      <c r="XFC25" s="20"/>
      <c r="XFD25" s="21"/>
    </row>
    <row r="26" s="1" customFormat="1" ht="20" customHeight="1" spans="1:16384">
      <c r="A26" s="11" t="s">
        <v>59</v>
      </c>
      <c r="B26" s="13" t="s">
        <v>60</v>
      </c>
      <c r="C26" s="11" t="s">
        <v>50</v>
      </c>
      <c r="D26" s="12" t="s">
        <v>61</v>
      </c>
      <c r="E26" s="13">
        <v>17</v>
      </c>
      <c r="F26" s="12" t="s">
        <v>27</v>
      </c>
      <c r="G26" s="12">
        <v>17</v>
      </c>
      <c r="H26" s="12">
        <v>240</v>
      </c>
      <c r="I26" s="12" t="s">
        <v>35</v>
      </c>
      <c r="J26" s="19">
        <v>1</v>
      </c>
      <c r="K26" s="12">
        <f t="shared" si="0"/>
        <v>4080</v>
      </c>
      <c r="L26" s="12">
        <f>G26*H26</f>
        <v>4080</v>
      </c>
      <c r="M26" s="11">
        <f>L26+L27</f>
        <v>24440</v>
      </c>
      <c r="N26" s="11" t="s">
        <v>62</v>
      </c>
      <c r="O26" s="22" t="s">
        <v>63</v>
      </c>
      <c r="XEX26" s="20"/>
      <c r="XEY26" s="20"/>
      <c r="XEZ26" s="20"/>
      <c r="XFA26" s="20"/>
      <c r="XFB26" s="20"/>
      <c r="XFC26" s="20"/>
      <c r="XFD26" s="21"/>
    </row>
    <row r="27" s="1" customFormat="1" ht="20" customHeight="1" spans="1:16384">
      <c r="A27" s="16"/>
      <c r="B27" s="15" t="s">
        <v>64</v>
      </c>
      <c r="C27" s="16"/>
      <c r="D27" s="11" t="s">
        <v>65</v>
      </c>
      <c r="E27" s="15">
        <v>89</v>
      </c>
      <c r="F27" s="12" t="s">
        <v>52</v>
      </c>
      <c r="G27" s="12">
        <v>57</v>
      </c>
      <c r="H27" s="12">
        <v>200</v>
      </c>
      <c r="I27" s="12" t="s">
        <v>35</v>
      </c>
      <c r="J27" s="19">
        <v>1</v>
      </c>
      <c r="K27" s="12">
        <f t="shared" si="0"/>
        <v>11400</v>
      </c>
      <c r="L27" s="11">
        <f>K27+K28</f>
        <v>20360</v>
      </c>
      <c r="M27" s="16"/>
      <c r="N27" s="16"/>
      <c r="O27" s="16"/>
      <c r="XEX27" s="20"/>
      <c r="XEY27" s="20"/>
      <c r="XEZ27" s="20"/>
      <c r="XFA27" s="20"/>
      <c r="XFB27" s="20"/>
      <c r="XFC27" s="20"/>
      <c r="XFD27" s="21"/>
    </row>
    <row r="28" s="1" customFormat="1" ht="20" customHeight="1" spans="1:16384">
      <c r="A28" s="14"/>
      <c r="B28" s="17"/>
      <c r="C28" s="14"/>
      <c r="D28" s="14"/>
      <c r="E28" s="17"/>
      <c r="F28" s="12" t="s">
        <v>20</v>
      </c>
      <c r="G28" s="12">
        <v>32</v>
      </c>
      <c r="H28" s="12">
        <v>280</v>
      </c>
      <c r="I28" s="12" t="s">
        <v>35</v>
      </c>
      <c r="J28" s="19">
        <v>1</v>
      </c>
      <c r="K28" s="12">
        <f t="shared" si="0"/>
        <v>8960</v>
      </c>
      <c r="L28" s="14"/>
      <c r="M28" s="14"/>
      <c r="N28" s="14"/>
      <c r="O28" s="14"/>
      <c r="XEX28" s="20"/>
      <c r="XEY28" s="20"/>
      <c r="XEZ28" s="20"/>
      <c r="XFA28" s="20"/>
      <c r="XFB28" s="20"/>
      <c r="XFC28" s="20"/>
      <c r="XFD28" s="21"/>
    </row>
    <row r="29" s="1" customFormat="1" ht="20" customHeight="1" spans="1:16384">
      <c r="A29" s="11" t="s">
        <v>66</v>
      </c>
      <c r="B29" s="13" t="s">
        <v>17</v>
      </c>
      <c r="C29" s="11" t="s">
        <v>50</v>
      </c>
      <c r="D29" s="12" t="s">
        <v>67</v>
      </c>
      <c r="E29" s="13">
        <v>24</v>
      </c>
      <c r="F29" s="12" t="s">
        <v>52</v>
      </c>
      <c r="G29" s="12">
        <v>24</v>
      </c>
      <c r="H29" s="12">
        <v>200</v>
      </c>
      <c r="I29" s="12" t="s">
        <v>35</v>
      </c>
      <c r="J29" s="19">
        <v>1</v>
      </c>
      <c r="K29" s="12">
        <f t="shared" si="0"/>
        <v>4800</v>
      </c>
      <c r="L29" s="12">
        <f>G29*H29</f>
        <v>4800</v>
      </c>
      <c r="M29" s="11">
        <f>L29+L30+L31</f>
        <v>15400</v>
      </c>
      <c r="N29" s="11" t="s">
        <v>68</v>
      </c>
      <c r="O29" s="22" t="s">
        <v>69</v>
      </c>
      <c r="XEX29" s="20"/>
      <c r="XEY29" s="20"/>
      <c r="XEZ29" s="20"/>
      <c r="XFA29" s="20"/>
      <c r="XFB29" s="20"/>
      <c r="XFC29" s="20"/>
      <c r="XFD29" s="21"/>
    </row>
    <row r="30" s="1" customFormat="1" ht="20" customHeight="1" spans="1:16384">
      <c r="A30" s="16"/>
      <c r="B30" s="13" t="s">
        <v>24</v>
      </c>
      <c r="C30" s="16"/>
      <c r="D30" s="12" t="s">
        <v>67</v>
      </c>
      <c r="E30" s="13">
        <v>26</v>
      </c>
      <c r="F30" s="12" t="s">
        <v>52</v>
      </c>
      <c r="G30" s="12">
        <v>26</v>
      </c>
      <c r="H30" s="12">
        <v>200</v>
      </c>
      <c r="I30" s="12" t="s">
        <v>35</v>
      </c>
      <c r="J30" s="19">
        <v>1</v>
      </c>
      <c r="K30" s="12">
        <f t="shared" si="0"/>
        <v>5200</v>
      </c>
      <c r="L30" s="12">
        <f>G30*H30</f>
        <v>5200</v>
      </c>
      <c r="M30" s="16"/>
      <c r="N30" s="16"/>
      <c r="O30" s="16"/>
      <c r="XEX30" s="20"/>
      <c r="XEY30" s="20"/>
      <c r="XEZ30" s="20"/>
      <c r="XFA30" s="20"/>
      <c r="XFB30" s="20"/>
      <c r="XFC30" s="20"/>
      <c r="XFD30" s="21"/>
    </row>
    <row r="31" s="1" customFormat="1" ht="20" customHeight="1" spans="1:16384">
      <c r="A31" s="14"/>
      <c r="B31" s="13" t="s">
        <v>44</v>
      </c>
      <c r="C31" s="14"/>
      <c r="D31" s="12" t="s">
        <v>67</v>
      </c>
      <c r="E31" s="13">
        <v>27</v>
      </c>
      <c r="F31" s="12" t="s">
        <v>52</v>
      </c>
      <c r="G31" s="12">
        <v>27</v>
      </c>
      <c r="H31" s="12">
        <v>200</v>
      </c>
      <c r="I31" s="12" t="s">
        <v>35</v>
      </c>
      <c r="J31" s="19">
        <v>1</v>
      </c>
      <c r="K31" s="12">
        <f t="shared" si="0"/>
        <v>5400</v>
      </c>
      <c r="L31" s="12">
        <f>G31*H31</f>
        <v>5400</v>
      </c>
      <c r="M31" s="14"/>
      <c r="N31" s="14"/>
      <c r="O31" s="14"/>
      <c r="XEX31" s="20"/>
      <c r="XEY31" s="20"/>
      <c r="XEZ31" s="20"/>
      <c r="XFA31" s="20"/>
      <c r="XFB31" s="20"/>
      <c r="XFC31" s="20"/>
      <c r="XFD31" s="21"/>
    </row>
    <row r="32" s="1" customFormat="1" ht="33" customHeight="1" spans="1:16384">
      <c r="A32" s="12" t="s">
        <v>70</v>
      </c>
      <c r="B32" s="13" t="s">
        <v>17</v>
      </c>
      <c r="C32" s="12" t="s">
        <v>50</v>
      </c>
      <c r="D32" s="12" t="s">
        <v>71</v>
      </c>
      <c r="E32" s="13">
        <v>32</v>
      </c>
      <c r="F32" s="12" t="s">
        <v>52</v>
      </c>
      <c r="G32" s="12">
        <v>32</v>
      </c>
      <c r="H32" s="12">
        <v>200</v>
      </c>
      <c r="I32" s="12" t="s">
        <v>35</v>
      </c>
      <c r="J32" s="19">
        <v>1</v>
      </c>
      <c r="K32" s="12">
        <f t="shared" ref="K32:K67" si="1">G32*H32</f>
        <v>6400</v>
      </c>
      <c r="L32" s="12">
        <f>G32*H32</f>
        <v>6400</v>
      </c>
      <c r="M32" s="12">
        <f>G32*H32</f>
        <v>6400</v>
      </c>
      <c r="N32" s="12" t="s">
        <v>72</v>
      </c>
      <c r="O32" s="23" t="s">
        <v>73</v>
      </c>
      <c r="XEX32" s="20"/>
      <c r="XEY32" s="20"/>
      <c r="XEZ32" s="20"/>
      <c r="XFA32" s="20"/>
      <c r="XFB32" s="20"/>
      <c r="XFC32" s="20"/>
      <c r="XFD32" s="21"/>
    </row>
    <row r="33" s="1" customFormat="1" ht="20" customHeight="1" spans="1:16384">
      <c r="A33" s="11" t="s">
        <v>74</v>
      </c>
      <c r="B33" s="15" t="s">
        <v>75</v>
      </c>
      <c r="C33" s="11" t="s">
        <v>50</v>
      </c>
      <c r="D33" s="11" t="s">
        <v>76</v>
      </c>
      <c r="E33" s="15">
        <v>178</v>
      </c>
      <c r="F33" s="12" t="s">
        <v>27</v>
      </c>
      <c r="G33" s="12">
        <v>132</v>
      </c>
      <c r="H33" s="12">
        <v>240</v>
      </c>
      <c r="I33" s="12" t="s">
        <v>35</v>
      </c>
      <c r="J33" s="19">
        <v>1</v>
      </c>
      <c r="K33" s="12">
        <f t="shared" si="1"/>
        <v>31680</v>
      </c>
      <c r="L33" s="11">
        <f>K33+K34</f>
        <v>44560</v>
      </c>
      <c r="M33" s="11">
        <f>L33+L35+L37+L39+L41+L43+L45+L47</f>
        <v>234120</v>
      </c>
      <c r="N33" s="11" t="s">
        <v>77</v>
      </c>
      <c r="O33" s="22" t="s">
        <v>37</v>
      </c>
      <c r="XEX33" s="20"/>
      <c r="XEY33" s="20"/>
      <c r="XEZ33" s="20"/>
      <c r="XFA33" s="20"/>
      <c r="XFB33" s="20"/>
      <c r="XFC33" s="20"/>
      <c r="XFD33" s="21"/>
    </row>
    <row r="34" s="1" customFormat="1" ht="20" customHeight="1" spans="1:16384">
      <c r="A34" s="16"/>
      <c r="B34" s="17"/>
      <c r="C34" s="16"/>
      <c r="D34" s="14"/>
      <c r="E34" s="17"/>
      <c r="F34" s="12" t="s">
        <v>20</v>
      </c>
      <c r="G34" s="12">
        <v>46</v>
      </c>
      <c r="H34" s="12">
        <v>280</v>
      </c>
      <c r="I34" s="12" t="s">
        <v>35</v>
      </c>
      <c r="J34" s="19">
        <v>1</v>
      </c>
      <c r="K34" s="12">
        <f t="shared" si="1"/>
        <v>12880</v>
      </c>
      <c r="L34" s="14"/>
      <c r="M34" s="16"/>
      <c r="N34" s="16"/>
      <c r="O34" s="16"/>
      <c r="XEX34" s="20"/>
      <c r="XEY34" s="20"/>
      <c r="XEZ34" s="20"/>
      <c r="XFA34" s="20"/>
      <c r="XFB34" s="20"/>
      <c r="XFC34" s="20"/>
      <c r="XFD34" s="21"/>
    </row>
    <row r="35" s="1" customFormat="1" ht="20" customHeight="1" spans="1:16384">
      <c r="A35" s="16"/>
      <c r="B35" s="15" t="s">
        <v>17</v>
      </c>
      <c r="C35" s="16"/>
      <c r="D35" s="11" t="s">
        <v>78</v>
      </c>
      <c r="E35" s="15">
        <v>103</v>
      </c>
      <c r="F35" s="12" t="s">
        <v>27</v>
      </c>
      <c r="G35" s="12">
        <v>85</v>
      </c>
      <c r="H35" s="12">
        <v>240</v>
      </c>
      <c r="I35" s="12" t="s">
        <v>35</v>
      </c>
      <c r="J35" s="19">
        <v>1</v>
      </c>
      <c r="K35" s="12">
        <f t="shared" si="1"/>
        <v>20400</v>
      </c>
      <c r="L35" s="11">
        <f>K35+K36</f>
        <v>25440</v>
      </c>
      <c r="M35" s="16"/>
      <c r="N35" s="16"/>
      <c r="O35" s="16"/>
      <c r="XEX35" s="20"/>
      <c r="XEY35" s="20"/>
      <c r="XEZ35" s="20"/>
      <c r="XFA35" s="20"/>
      <c r="XFB35" s="20"/>
      <c r="XFC35" s="20"/>
      <c r="XFD35" s="21"/>
    </row>
    <row r="36" s="1" customFormat="1" ht="20" customHeight="1" spans="1:16384">
      <c r="A36" s="16"/>
      <c r="B36" s="17"/>
      <c r="C36" s="16"/>
      <c r="D36" s="14"/>
      <c r="E36" s="17"/>
      <c r="F36" s="12" t="s">
        <v>20</v>
      </c>
      <c r="G36" s="12">
        <v>18</v>
      </c>
      <c r="H36" s="12">
        <v>280</v>
      </c>
      <c r="I36" s="12" t="s">
        <v>35</v>
      </c>
      <c r="J36" s="19">
        <v>1</v>
      </c>
      <c r="K36" s="12">
        <f t="shared" si="1"/>
        <v>5040</v>
      </c>
      <c r="L36" s="14"/>
      <c r="M36" s="16"/>
      <c r="N36" s="16"/>
      <c r="O36" s="16"/>
      <c r="XEX36" s="20"/>
      <c r="XEY36" s="20"/>
      <c r="XEZ36" s="20"/>
      <c r="XFA36" s="20"/>
      <c r="XFB36" s="20"/>
      <c r="XFC36" s="20"/>
      <c r="XFD36" s="21"/>
    </row>
    <row r="37" s="1" customFormat="1" ht="20" customHeight="1" spans="1:16384">
      <c r="A37" s="16"/>
      <c r="B37" s="15" t="s">
        <v>24</v>
      </c>
      <c r="C37" s="16"/>
      <c r="D37" s="11" t="s">
        <v>79</v>
      </c>
      <c r="E37" s="15">
        <v>91</v>
      </c>
      <c r="F37" s="12" t="s">
        <v>27</v>
      </c>
      <c r="G37" s="12">
        <v>49</v>
      </c>
      <c r="H37" s="12">
        <v>240</v>
      </c>
      <c r="I37" s="12" t="s">
        <v>35</v>
      </c>
      <c r="J37" s="19">
        <v>1</v>
      </c>
      <c r="K37" s="12">
        <f t="shared" si="1"/>
        <v>11760</v>
      </c>
      <c r="L37" s="11">
        <f>K37+K38</f>
        <v>23520</v>
      </c>
      <c r="M37" s="16"/>
      <c r="N37" s="16"/>
      <c r="O37" s="16"/>
      <c r="XEX37" s="20"/>
      <c r="XEY37" s="20"/>
      <c r="XEZ37" s="20"/>
      <c r="XFA37" s="20"/>
      <c r="XFB37" s="20"/>
      <c r="XFC37" s="20"/>
      <c r="XFD37" s="21"/>
    </row>
    <row r="38" s="1" customFormat="1" ht="20" customHeight="1" spans="1:16384">
      <c r="A38" s="16"/>
      <c r="B38" s="17"/>
      <c r="C38" s="16"/>
      <c r="D38" s="14"/>
      <c r="E38" s="17"/>
      <c r="F38" s="12" t="s">
        <v>20</v>
      </c>
      <c r="G38" s="12">
        <v>42</v>
      </c>
      <c r="H38" s="12">
        <v>280</v>
      </c>
      <c r="I38" s="12" t="s">
        <v>35</v>
      </c>
      <c r="J38" s="19">
        <v>1</v>
      </c>
      <c r="K38" s="12">
        <f t="shared" si="1"/>
        <v>11760</v>
      </c>
      <c r="L38" s="14"/>
      <c r="M38" s="16"/>
      <c r="N38" s="16"/>
      <c r="O38" s="16"/>
      <c r="XEX38" s="20"/>
      <c r="XEY38" s="20"/>
      <c r="XEZ38" s="20"/>
      <c r="XFA38" s="20"/>
      <c r="XFB38" s="20"/>
      <c r="XFC38" s="20"/>
      <c r="XFD38" s="21"/>
    </row>
    <row r="39" s="1" customFormat="1" ht="20" customHeight="1" spans="1:16384">
      <c r="A39" s="16"/>
      <c r="B39" s="15" t="s">
        <v>44</v>
      </c>
      <c r="C39" s="16"/>
      <c r="D39" s="11" t="s">
        <v>80</v>
      </c>
      <c r="E39" s="15">
        <v>102</v>
      </c>
      <c r="F39" s="12" t="s">
        <v>27</v>
      </c>
      <c r="G39" s="12">
        <v>70</v>
      </c>
      <c r="H39" s="12">
        <v>240</v>
      </c>
      <c r="I39" s="12" t="s">
        <v>35</v>
      </c>
      <c r="J39" s="19">
        <v>1</v>
      </c>
      <c r="K39" s="12">
        <f t="shared" si="1"/>
        <v>16800</v>
      </c>
      <c r="L39" s="11">
        <f>K39+K40</f>
        <v>25760</v>
      </c>
      <c r="M39" s="16"/>
      <c r="N39" s="16"/>
      <c r="O39" s="16"/>
      <c r="XEX39" s="20"/>
      <c r="XEY39" s="20"/>
      <c r="XEZ39" s="20"/>
      <c r="XFA39" s="20"/>
      <c r="XFB39" s="20"/>
      <c r="XFC39" s="20"/>
      <c r="XFD39" s="21"/>
    </row>
    <row r="40" s="1" customFormat="1" ht="20" customHeight="1" spans="1:16384">
      <c r="A40" s="16"/>
      <c r="B40" s="17"/>
      <c r="C40" s="16"/>
      <c r="D40" s="14"/>
      <c r="E40" s="17"/>
      <c r="F40" s="12" t="s">
        <v>20</v>
      </c>
      <c r="G40" s="12">
        <v>32</v>
      </c>
      <c r="H40" s="12">
        <v>280</v>
      </c>
      <c r="I40" s="12" t="s">
        <v>35</v>
      </c>
      <c r="J40" s="19">
        <v>1</v>
      </c>
      <c r="K40" s="12">
        <f t="shared" si="1"/>
        <v>8960</v>
      </c>
      <c r="L40" s="14"/>
      <c r="M40" s="16"/>
      <c r="N40" s="16"/>
      <c r="O40" s="16"/>
      <c r="XEX40" s="20"/>
      <c r="XEY40" s="20"/>
      <c r="XEZ40" s="20"/>
      <c r="XFA40" s="20"/>
      <c r="XFB40" s="20"/>
      <c r="XFC40" s="20"/>
      <c r="XFD40" s="21"/>
    </row>
    <row r="41" s="1" customFormat="1" ht="20" customHeight="1" spans="1:16384">
      <c r="A41" s="16"/>
      <c r="B41" s="15" t="s">
        <v>46</v>
      </c>
      <c r="C41" s="16"/>
      <c r="D41" s="11" t="s">
        <v>78</v>
      </c>
      <c r="E41" s="15">
        <v>129</v>
      </c>
      <c r="F41" s="12" t="s">
        <v>27</v>
      </c>
      <c r="G41" s="12">
        <v>97</v>
      </c>
      <c r="H41" s="12">
        <v>240</v>
      </c>
      <c r="I41" s="12" t="s">
        <v>35</v>
      </c>
      <c r="J41" s="19">
        <v>1</v>
      </c>
      <c r="K41" s="12">
        <f t="shared" si="1"/>
        <v>23280</v>
      </c>
      <c r="L41" s="11">
        <f>K41+K42</f>
        <v>32240</v>
      </c>
      <c r="M41" s="16"/>
      <c r="N41" s="16"/>
      <c r="O41" s="16"/>
      <c r="XEX41" s="20"/>
      <c r="XEY41" s="20"/>
      <c r="XEZ41" s="20"/>
      <c r="XFA41" s="20"/>
      <c r="XFB41" s="20"/>
      <c r="XFC41" s="20"/>
      <c r="XFD41" s="21"/>
    </row>
    <row r="42" s="1" customFormat="1" ht="20" customHeight="1" spans="1:16384">
      <c r="A42" s="16"/>
      <c r="B42" s="17"/>
      <c r="C42" s="16"/>
      <c r="D42" s="14"/>
      <c r="E42" s="17"/>
      <c r="F42" s="12" t="s">
        <v>20</v>
      </c>
      <c r="G42" s="12">
        <v>32</v>
      </c>
      <c r="H42" s="12">
        <v>280</v>
      </c>
      <c r="I42" s="12" t="s">
        <v>35</v>
      </c>
      <c r="J42" s="19">
        <v>1</v>
      </c>
      <c r="K42" s="12">
        <f t="shared" si="1"/>
        <v>8960</v>
      </c>
      <c r="L42" s="14"/>
      <c r="M42" s="16"/>
      <c r="N42" s="16"/>
      <c r="O42" s="16"/>
      <c r="XEX42" s="20"/>
      <c r="XEY42" s="20"/>
      <c r="XEZ42" s="20"/>
      <c r="XFA42" s="20"/>
      <c r="XFB42" s="20"/>
      <c r="XFC42" s="20"/>
      <c r="XFD42" s="21"/>
    </row>
    <row r="43" s="1" customFormat="1" ht="20" customHeight="1" spans="1:16384">
      <c r="A43" s="16"/>
      <c r="B43" s="15" t="s">
        <v>57</v>
      </c>
      <c r="C43" s="16"/>
      <c r="D43" s="11" t="s">
        <v>81</v>
      </c>
      <c r="E43" s="15">
        <v>119</v>
      </c>
      <c r="F43" s="12" t="s">
        <v>27</v>
      </c>
      <c r="G43" s="12">
        <v>95</v>
      </c>
      <c r="H43" s="12">
        <v>240</v>
      </c>
      <c r="I43" s="12" t="s">
        <v>35</v>
      </c>
      <c r="J43" s="19">
        <v>1</v>
      </c>
      <c r="K43" s="12">
        <f t="shared" si="1"/>
        <v>22800</v>
      </c>
      <c r="L43" s="11">
        <f>K43+K44</f>
        <v>29520</v>
      </c>
      <c r="M43" s="16"/>
      <c r="N43" s="16"/>
      <c r="O43" s="16"/>
      <c r="XEX43" s="20"/>
      <c r="XEY43" s="20"/>
      <c r="XEZ43" s="20"/>
      <c r="XFA43" s="20"/>
      <c r="XFB43" s="20"/>
      <c r="XFC43" s="20"/>
      <c r="XFD43" s="21"/>
    </row>
    <row r="44" s="1" customFormat="1" ht="20" customHeight="1" spans="1:16384">
      <c r="A44" s="16"/>
      <c r="B44" s="17"/>
      <c r="C44" s="16"/>
      <c r="D44" s="14"/>
      <c r="E44" s="17"/>
      <c r="F44" s="12" t="s">
        <v>20</v>
      </c>
      <c r="G44" s="12">
        <v>24</v>
      </c>
      <c r="H44" s="12">
        <v>280</v>
      </c>
      <c r="I44" s="12" t="s">
        <v>35</v>
      </c>
      <c r="J44" s="19">
        <v>1</v>
      </c>
      <c r="K44" s="12">
        <f t="shared" si="1"/>
        <v>6720</v>
      </c>
      <c r="L44" s="14"/>
      <c r="M44" s="16"/>
      <c r="N44" s="16"/>
      <c r="O44" s="16"/>
      <c r="XEX44" s="20"/>
      <c r="XEY44" s="20"/>
      <c r="XEZ44" s="20"/>
      <c r="XFA44" s="20"/>
      <c r="XFB44" s="20"/>
      <c r="XFC44" s="20"/>
      <c r="XFD44" s="21"/>
    </row>
    <row r="45" s="1" customFormat="1" ht="20" customHeight="1" spans="1:16384">
      <c r="A45" s="16"/>
      <c r="B45" s="15" t="s">
        <v>82</v>
      </c>
      <c r="C45" s="16"/>
      <c r="D45" s="11" t="s">
        <v>83</v>
      </c>
      <c r="E45" s="15">
        <v>98</v>
      </c>
      <c r="F45" s="12" t="s">
        <v>27</v>
      </c>
      <c r="G45" s="12">
        <v>63</v>
      </c>
      <c r="H45" s="12">
        <v>240</v>
      </c>
      <c r="I45" s="12" t="s">
        <v>35</v>
      </c>
      <c r="J45" s="19">
        <v>1</v>
      </c>
      <c r="K45" s="12">
        <f t="shared" si="1"/>
        <v>15120</v>
      </c>
      <c r="L45" s="11">
        <f>K45+K46</f>
        <v>24920</v>
      </c>
      <c r="M45" s="16"/>
      <c r="N45" s="16"/>
      <c r="O45" s="16"/>
      <c r="XEX45" s="20"/>
      <c r="XEY45" s="20"/>
      <c r="XEZ45" s="20"/>
      <c r="XFA45" s="20"/>
      <c r="XFB45" s="20"/>
      <c r="XFC45" s="20"/>
      <c r="XFD45" s="21"/>
    </row>
    <row r="46" s="1" customFormat="1" ht="20" customHeight="1" spans="1:16384">
      <c r="A46" s="16"/>
      <c r="B46" s="17"/>
      <c r="C46" s="16"/>
      <c r="D46" s="14"/>
      <c r="E46" s="17"/>
      <c r="F46" s="12" t="s">
        <v>20</v>
      </c>
      <c r="G46" s="12">
        <v>35</v>
      </c>
      <c r="H46" s="12">
        <v>280</v>
      </c>
      <c r="I46" s="12" t="s">
        <v>35</v>
      </c>
      <c r="J46" s="19">
        <v>1</v>
      </c>
      <c r="K46" s="12">
        <f t="shared" si="1"/>
        <v>9800</v>
      </c>
      <c r="L46" s="14"/>
      <c r="M46" s="16"/>
      <c r="N46" s="16"/>
      <c r="O46" s="16"/>
      <c r="XEX46" s="20"/>
      <c r="XEY46" s="20"/>
      <c r="XEZ46" s="20"/>
      <c r="XFA46" s="20"/>
      <c r="XFB46" s="20"/>
      <c r="XFC46" s="20"/>
      <c r="XFD46" s="21"/>
    </row>
    <row r="47" s="1" customFormat="1" ht="20" customHeight="1" spans="1:16384">
      <c r="A47" s="16"/>
      <c r="B47" s="15" t="s">
        <v>84</v>
      </c>
      <c r="C47" s="16"/>
      <c r="D47" s="11" t="s">
        <v>80</v>
      </c>
      <c r="E47" s="15">
        <v>111</v>
      </c>
      <c r="F47" s="12" t="s">
        <v>27</v>
      </c>
      <c r="G47" s="12">
        <v>73</v>
      </c>
      <c r="H47" s="12">
        <v>240</v>
      </c>
      <c r="I47" s="12" t="s">
        <v>35</v>
      </c>
      <c r="J47" s="19">
        <v>1</v>
      </c>
      <c r="K47" s="12">
        <f t="shared" si="1"/>
        <v>17520</v>
      </c>
      <c r="L47" s="11">
        <f>K47+K48</f>
        <v>28160</v>
      </c>
      <c r="M47" s="16"/>
      <c r="N47" s="16"/>
      <c r="O47" s="16"/>
      <c r="XEX47" s="20"/>
      <c r="XEY47" s="20"/>
      <c r="XEZ47" s="20"/>
      <c r="XFA47" s="20"/>
      <c r="XFB47" s="20"/>
      <c r="XFC47" s="20"/>
      <c r="XFD47" s="21"/>
    </row>
    <row r="48" s="1" customFormat="1" ht="20" customHeight="1" spans="1:16384">
      <c r="A48" s="14"/>
      <c r="B48" s="17"/>
      <c r="C48" s="14"/>
      <c r="D48" s="14"/>
      <c r="E48" s="17"/>
      <c r="F48" s="12" t="s">
        <v>20</v>
      </c>
      <c r="G48" s="12">
        <v>38</v>
      </c>
      <c r="H48" s="12">
        <v>280</v>
      </c>
      <c r="I48" s="12" t="s">
        <v>35</v>
      </c>
      <c r="J48" s="19">
        <v>1</v>
      </c>
      <c r="K48" s="12">
        <f t="shared" si="1"/>
        <v>10640</v>
      </c>
      <c r="L48" s="14"/>
      <c r="M48" s="14"/>
      <c r="N48" s="14"/>
      <c r="O48" s="14"/>
      <c r="XEX48" s="20"/>
      <c r="XEY48" s="20"/>
      <c r="XEZ48" s="20"/>
      <c r="XFA48" s="20"/>
      <c r="XFB48" s="20"/>
      <c r="XFC48" s="20"/>
      <c r="XFD48" s="21"/>
    </row>
    <row r="49" s="1" customFormat="1" ht="20" customHeight="1" spans="1:16384">
      <c r="A49" s="11" t="s">
        <v>85</v>
      </c>
      <c r="B49" s="13" t="s">
        <v>17</v>
      </c>
      <c r="C49" s="11" t="s">
        <v>50</v>
      </c>
      <c r="D49" s="12" t="s">
        <v>86</v>
      </c>
      <c r="E49" s="13">
        <v>20</v>
      </c>
      <c r="F49" s="12" t="s">
        <v>27</v>
      </c>
      <c r="G49" s="12">
        <v>20</v>
      </c>
      <c r="H49" s="12">
        <v>240</v>
      </c>
      <c r="I49" s="12" t="s">
        <v>35</v>
      </c>
      <c r="J49" s="19">
        <v>1</v>
      </c>
      <c r="K49" s="12">
        <f t="shared" si="1"/>
        <v>4800</v>
      </c>
      <c r="L49" s="12">
        <f t="shared" ref="L49:L62" si="2">G49*H49</f>
        <v>4800</v>
      </c>
      <c r="M49" s="11">
        <f>L49+L50+L51+L52+L53+L54+L55+L56+L57+L58+L59+L60+L61+L62+L63+L65+L67</f>
        <v>90840</v>
      </c>
      <c r="N49" s="11" t="s">
        <v>87</v>
      </c>
      <c r="O49" s="22" t="s">
        <v>88</v>
      </c>
      <c r="XEX49" s="20"/>
      <c r="XEY49" s="20"/>
      <c r="XEZ49" s="20"/>
      <c r="XFA49" s="20"/>
      <c r="XFB49" s="20"/>
      <c r="XFC49" s="20"/>
      <c r="XFD49" s="21"/>
    </row>
    <row r="50" s="1" customFormat="1" ht="20" customHeight="1" spans="1:16384">
      <c r="A50" s="16"/>
      <c r="B50" s="13" t="s">
        <v>24</v>
      </c>
      <c r="C50" s="16"/>
      <c r="D50" s="12" t="s">
        <v>86</v>
      </c>
      <c r="E50" s="13">
        <v>22</v>
      </c>
      <c r="F50" s="12" t="s">
        <v>27</v>
      </c>
      <c r="G50" s="12">
        <v>22</v>
      </c>
      <c r="H50" s="12">
        <v>240</v>
      </c>
      <c r="I50" s="12" t="s">
        <v>35</v>
      </c>
      <c r="J50" s="19">
        <v>1</v>
      </c>
      <c r="K50" s="12">
        <f t="shared" si="1"/>
        <v>5280</v>
      </c>
      <c r="L50" s="12">
        <f t="shared" si="2"/>
        <v>5280</v>
      </c>
      <c r="M50" s="16"/>
      <c r="N50" s="16"/>
      <c r="O50" s="16"/>
      <c r="XEX50" s="20"/>
      <c r="XEY50" s="20"/>
      <c r="XEZ50" s="20"/>
      <c r="XFA50" s="20"/>
      <c r="XFB50" s="20"/>
      <c r="XFC50" s="20"/>
      <c r="XFD50" s="21"/>
    </row>
    <row r="51" s="1" customFormat="1" ht="20" customHeight="1" spans="1:16384">
      <c r="A51" s="16"/>
      <c r="B51" s="13" t="s">
        <v>44</v>
      </c>
      <c r="C51" s="16"/>
      <c r="D51" s="12" t="s">
        <v>89</v>
      </c>
      <c r="E51" s="13">
        <v>27</v>
      </c>
      <c r="F51" s="12" t="s">
        <v>27</v>
      </c>
      <c r="G51" s="12">
        <v>27</v>
      </c>
      <c r="H51" s="12">
        <v>240</v>
      </c>
      <c r="I51" s="12" t="s">
        <v>35</v>
      </c>
      <c r="J51" s="19">
        <v>1</v>
      </c>
      <c r="K51" s="12">
        <f t="shared" si="1"/>
        <v>6480</v>
      </c>
      <c r="L51" s="12">
        <f t="shared" si="2"/>
        <v>6480</v>
      </c>
      <c r="M51" s="16"/>
      <c r="N51" s="16"/>
      <c r="O51" s="16"/>
      <c r="XEX51" s="20"/>
      <c r="XEY51" s="20"/>
      <c r="XEZ51" s="20"/>
      <c r="XFA51" s="20"/>
      <c r="XFB51" s="20"/>
      <c r="XFC51" s="20"/>
      <c r="XFD51" s="21"/>
    </row>
    <row r="52" s="1" customFormat="1" ht="20" customHeight="1" spans="1:16384">
      <c r="A52" s="16"/>
      <c r="B52" s="13" t="s">
        <v>46</v>
      </c>
      <c r="C52" s="16"/>
      <c r="D52" s="12" t="s">
        <v>90</v>
      </c>
      <c r="E52" s="13">
        <v>7</v>
      </c>
      <c r="F52" s="12" t="s">
        <v>27</v>
      </c>
      <c r="G52" s="12">
        <v>7</v>
      </c>
      <c r="H52" s="12">
        <v>240</v>
      </c>
      <c r="I52" s="12" t="s">
        <v>35</v>
      </c>
      <c r="J52" s="19">
        <v>1</v>
      </c>
      <c r="K52" s="12">
        <f t="shared" si="1"/>
        <v>1680</v>
      </c>
      <c r="L52" s="12">
        <f t="shared" si="2"/>
        <v>1680</v>
      </c>
      <c r="M52" s="16"/>
      <c r="N52" s="16"/>
      <c r="O52" s="16"/>
      <c r="XEX52" s="20"/>
      <c r="XEY52" s="20"/>
      <c r="XEZ52" s="20"/>
      <c r="XFA52" s="20"/>
      <c r="XFB52" s="20"/>
      <c r="XFC52" s="20"/>
      <c r="XFD52" s="21"/>
    </row>
    <row r="53" s="1" customFormat="1" ht="20" customHeight="1" spans="1:16384">
      <c r="A53" s="16"/>
      <c r="B53" s="13" t="s">
        <v>57</v>
      </c>
      <c r="C53" s="16"/>
      <c r="D53" s="12" t="s">
        <v>91</v>
      </c>
      <c r="E53" s="12">
        <v>24</v>
      </c>
      <c r="F53" s="12" t="s">
        <v>27</v>
      </c>
      <c r="G53" s="12">
        <v>24</v>
      </c>
      <c r="H53" s="12">
        <v>240</v>
      </c>
      <c r="I53" s="12" t="s">
        <v>35</v>
      </c>
      <c r="J53" s="19">
        <v>1</v>
      </c>
      <c r="K53" s="12">
        <f t="shared" si="1"/>
        <v>5760</v>
      </c>
      <c r="L53" s="12">
        <f t="shared" si="2"/>
        <v>5760</v>
      </c>
      <c r="M53" s="16"/>
      <c r="N53" s="16"/>
      <c r="O53" s="16"/>
      <c r="XEX53" s="20"/>
      <c r="XEY53" s="20"/>
      <c r="XEZ53" s="20"/>
      <c r="XFA53" s="20"/>
      <c r="XFB53" s="20"/>
      <c r="XFC53" s="20"/>
      <c r="XFD53" s="21"/>
    </row>
    <row r="54" s="1" customFormat="1" ht="20" customHeight="1" spans="1:16384">
      <c r="A54" s="16"/>
      <c r="B54" s="13" t="s">
        <v>82</v>
      </c>
      <c r="C54" s="16"/>
      <c r="D54" s="12" t="s">
        <v>92</v>
      </c>
      <c r="E54" s="12">
        <v>49</v>
      </c>
      <c r="F54" s="12" t="s">
        <v>27</v>
      </c>
      <c r="G54" s="12">
        <v>49</v>
      </c>
      <c r="H54" s="12">
        <v>240</v>
      </c>
      <c r="I54" s="12" t="s">
        <v>35</v>
      </c>
      <c r="J54" s="19">
        <v>1</v>
      </c>
      <c r="K54" s="12">
        <f t="shared" si="1"/>
        <v>11760</v>
      </c>
      <c r="L54" s="12">
        <f t="shared" si="2"/>
        <v>11760</v>
      </c>
      <c r="M54" s="16"/>
      <c r="N54" s="16"/>
      <c r="O54" s="16"/>
      <c r="XEX54" s="20"/>
      <c r="XEY54" s="20"/>
      <c r="XEZ54" s="20"/>
      <c r="XFA54" s="20"/>
      <c r="XFB54" s="20"/>
      <c r="XFC54" s="20"/>
      <c r="XFD54" s="21"/>
    </row>
    <row r="55" s="1" customFormat="1" ht="20" customHeight="1" spans="1:16384">
      <c r="A55" s="16"/>
      <c r="B55" s="13" t="s">
        <v>84</v>
      </c>
      <c r="C55" s="16"/>
      <c r="D55" s="12" t="s">
        <v>92</v>
      </c>
      <c r="E55" s="12">
        <v>26</v>
      </c>
      <c r="F55" s="12" t="s">
        <v>27</v>
      </c>
      <c r="G55" s="12">
        <v>26</v>
      </c>
      <c r="H55" s="12">
        <v>240</v>
      </c>
      <c r="I55" s="12" t="s">
        <v>35</v>
      </c>
      <c r="J55" s="19">
        <v>1</v>
      </c>
      <c r="K55" s="12">
        <f t="shared" si="1"/>
        <v>6240</v>
      </c>
      <c r="L55" s="12">
        <f t="shared" si="2"/>
        <v>6240</v>
      </c>
      <c r="M55" s="16"/>
      <c r="N55" s="16"/>
      <c r="O55" s="16"/>
      <c r="XEX55" s="20"/>
      <c r="XEY55" s="20"/>
      <c r="XEZ55" s="20"/>
      <c r="XFA55" s="20"/>
      <c r="XFB55" s="20"/>
      <c r="XFC55" s="20"/>
      <c r="XFD55" s="21"/>
    </row>
    <row r="56" s="1" customFormat="1" ht="20" customHeight="1" spans="1:16384">
      <c r="A56" s="16"/>
      <c r="B56" s="13" t="s">
        <v>93</v>
      </c>
      <c r="C56" s="16"/>
      <c r="D56" s="12" t="s">
        <v>89</v>
      </c>
      <c r="E56" s="12">
        <v>15</v>
      </c>
      <c r="F56" s="12" t="s">
        <v>27</v>
      </c>
      <c r="G56" s="12">
        <v>15</v>
      </c>
      <c r="H56" s="12">
        <v>240</v>
      </c>
      <c r="I56" s="12" t="s">
        <v>35</v>
      </c>
      <c r="J56" s="19">
        <v>1</v>
      </c>
      <c r="K56" s="12">
        <f t="shared" si="1"/>
        <v>3600</v>
      </c>
      <c r="L56" s="12">
        <f t="shared" si="2"/>
        <v>3600</v>
      </c>
      <c r="M56" s="16"/>
      <c r="N56" s="16"/>
      <c r="O56" s="16"/>
      <c r="XEX56" s="20"/>
      <c r="XEY56" s="20"/>
      <c r="XEZ56" s="20"/>
      <c r="XFA56" s="20"/>
      <c r="XFB56" s="20"/>
      <c r="XFC56" s="20"/>
      <c r="XFD56" s="21"/>
    </row>
    <row r="57" s="1" customFormat="1" ht="20" customHeight="1" spans="1:16384">
      <c r="A57" s="16"/>
      <c r="B57" s="13" t="s">
        <v>94</v>
      </c>
      <c r="C57" s="16"/>
      <c r="D57" s="12" t="s">
        <v>95</v>
      </c>
      <c r="E57" s="12">
        <v>23</v>
      </c>
      <c r="F57" s="12" t="s">
        <v>52</v>
      </c>
      <c r="G57" s="12">
        <v>23</v>
      </c>
      <c r="H57" s="12">
        <v>200</v>
      </c>
      <c r="I57" s="12" t="s">
        <v>35</v>
      </c>
      <c r="J57" s="19">
        <v>1</v>
      </c>
      <c r="K57" s="12">
        <f t="shared" si="1"/>
        <v>4600</v>
      </c>
      <c r="L57" s="12">
        <f t="shared" si="2"/>
        <v>4600</v>
      </c>
      <c r="M57" s="16"/>
      <c r="N57" s="16"/>
      <c r="O57" s="16"/>
      <c r="XEX57" s="20"/>
      <c r="XEY57" s="20"/>
      <c r="XEZ57" s="20"/>
      <c r="XFA57" s="20"/>
      <c r="XFB57" s="20"/>
      <c r="XFC57" s="20"/>
      <c r="XFD57" s="21"/>
    </row>
    <row r="58" s="1" customFormat="1" ht="20" customHeight="1" spans="1:16384">
      <c r="A58" s="16"/>
      <c r="B58" s="13" t="s">
        <v>96</v>
      </c>
      <c r="C58" s="16"/>
      <c r="D58" s="12" t="s">
        <v>97</v>
      </c>
      <c r="E58" s="12">
        <v>22</v>
      </c>
      <c r="F58" s="12" t="s">
        <v>27</v>
      </c>
      <c r="G58" s="12">
        <v>22</v>
      </c>
      <c r="H58" s="12">
        <v>240</v>
      </c>
      <c r="I58" s="12" t="s">
        <v>35</v>
      </c>
      <c r="J58" s="19">
        <v>1</v>
      </c>
      <c r="K58" s="12">
        <f t="shared" si="1"/>
        <v>5280</v>
      </c>
      <c r="L58" s="12">
        <f t="shared" si="2"/>
        <v>5280</v>
      </c>
      <c r="M58" s="16"/>
      <c r="N58" s="16"/>
      <c r="O58" s="16"/>
      <c r="XEX58" s="20"/>
      <c r="XEY58" s="20"/>
      <c r="XEZ58" s="20"/>
      <c r="XFA58" s="20"/>
      <c r="XFB58" s="20"/>
      <c r="XFC58" s="20"/>
      <c r="XFD58" s="21"/>
    </row>
    <row r="59" s="1" customFormat="1" ht="20" customHeight="1" spans="1:16384">
      <c r="A59" s="16"/>
      <c r="B59" s="13" t="s">
        <v>98</v>
      </c>
      <c r="C59" s="16"/>
      <c r="D59" s="12" t="s">
        <v>91</v>
      </c>
      <c r="E59" s="12">
        <v>35</v>
      </c>
      <c r="F59" s="12" t="s">
        <v>27</v>
      </c>
      <c r="G59" s="12">
        <v>35</v>
      </c>
      <c r="H59" s="12">
        <v>240</v>
      </c>
      <c r="I59" s="12" t="s">
        <v>35</v>
      </c>
      <c r="J59" s="19">
        <v>1</v>
      </c>
      <c r="K59" s="12">
        <f t="shared" si="1"/>
        <v>8400</v>
      </c>
      <c r="L59" s="12">
        <f t="shared" si="2"/>
        <v>8400</v>
      </c>
      <c r="M59" s="16"/>
      <c r="N59" s="16"/>
      <c r="O59" s="16"/>
      <c r="XEX59" s="20"/>
      <c r="XEY59" s="20"/>
      <c r="XEZ59" s="20"/>
      <c r="XFA59" s="20"/>
      <c r="XFB59" s="20"/>
      <c r="XFC59" s="20"/>
      <c r="XFD59" s="21"/>
    </row>
    <row r="60" s="1" customFormat="1" ht="20" customHeight="1" spans="1:16384">
      <c r="A60" s="16"/>
      <c r="B60" s="13" t="s">
        <v>99</v>
      </c>
      <c r="C60" s="16"/>
      <c r="D60" s="12" t="s">
        <v>86</v>
      </c>
      <c r="E60" s="12">
        <v>14</v>
      </c>
      <c r="F60" s="12" t="s">
        <v>20</v>
      </c>
      <c r="G60" s="12">
        <v>14</v>
      </c>
      <c r="H60" s="12">
        <v>280</v>
      </c>
      <c r="I60" s="12" t="s">
        <v>35</v>
      </c>
      <c r="J60" s="19">
        <v>1</v>
      </c>
      <c r="K60" s="12">
        <f t="shared" si="1"/>
        <v>3920</v>
      </c>
      <c r="L60" s="12">
        <f t="shared" si="2"/>
        <v>3920</v>
      </c>
      <c r="M60" s="16"/>
      <c r="N60" s="16"/>
      <c r="O60" s="16"/>
      <c r="XEX60" s="20"/>
      <c r="XEY60" s="20"/>
      <c r="XEZ60" s="20"/>
      <c r="XFA60" s="20"/>
      <c r="XFB60" s="20"/>
      <c r="XFC60" s="20"/>
      <c r="XFD60" s="21"/>
    </row>
    <row r="61" s="1" customFormat="1" ht="20" customHeight="1" spans="1:16384">
      <c r="A61" s="16"/>
      <c r="B61" s="13" t="s">
        <v>100</v>
      </c>
      <c r="C61" s="16"/>
      <c r="D61" s="12" t="s">
        <v>101</v>
      </c>
      <c r="E61" s="12">
        <v>22</v>
      </c>
      <c r="F61" s="12" t="s">
        <v>27</v>
      </c>
      <c r="G61" s="12">
        <v>22</v>
      </c>
      <c r="H61" s="12">
        <v>240</v>
      </c>
      <c r="I61" s="12" t="s">
        <v>35</v>
      </c>
      <c r="J61" s="19">
        <v>1</v>
      </c>
      <c r="K61" s="12">
        <f t="shared" si="1"/>
        <v>5280</v>
      </c>
      <c r="L61" s="12">
        <f t="shared" si="2"/>
        <v>5280</v>
      </c>
      <c r="M61" s="16"/>
      <c r="N61" s="16"/>
      <c r="O61" s="16"/>
      <c r="XEX61" s="20"/>
      <c r="XEY61" s="20"/>
      <c r="XEZ61" s="20"/>
      <c r="XFA61" s="20"/>
      <c r="XFB61" s="20"/>
      <c r="XFC61" s="20"/>
      <c r="XFD61" s="21"/>
    </row>
    <row r="62" s="1" customFormat="1" ht="20" customHeight="1" spans="1:16384">
      <c r="A62" s="16"/>
      <c r="B62" s="13" t="s">
        <v>102</v>
      </c>
      <c r="C62" s="16"/>
      <c r="D62" s="12" t="s">
        <v>101</v>
      </c>
      <c r="E62" s="12">
        <v>23</v>
      </c>
      <c r="F62" s="12" t="s">
        <v>27</v>
      </c>
      <c r="G62" s="12">
        <v>23</v>
      </c>
      <c r="H62" s="12">
        <v>240</v>
      </c>
      <c r="I62" s="12" t="s">
        <v>35</v>
      </c>
      <c r="J62" s="19">
        <v>1</v>
      </c>
      <c r="K62" s="12">
        <f t="shared" si="1"/>
        <v>5520</v>
      </c>
      <c r="L62" s="12">
        <f t="shared" si="2"/>
        <v>5520</v>
      </c>
      <c r="M62" s="16"/>
      <c r="N62" s="16"/>
      <c r="O62" s="16"/>
      <c r="XEX62" s="20"/>
      <c r="XEY62" s="20"/>
      <c r="XEZ62" s="20"/>
      <c r="XFA62" s="20"/>
      <c r="XFB62" s="20"/>
      <c r="XFC62" s="20"/>
      <c r="XFD62" s="21"/>
    </row>
    <row r="63" s="1" customFormat="1" ht="20" customHeight="1" spans="1:16384">
      <c r="A63" s="16"/>
      <c r="B63" s="15" t="s">
        <v>103</v>
      </c>
      <c r="C63" s="16"/>
      <c r="D63" s="11" t="s">
        <v>86</v>
      </c>
      <c r="E63" s="11">
        <v>16</v>
      </c>
      <c r="F63" s="12" t="s">
        <v>27</v>
      </c>
      <c r="G63" s="12">
        <v>12</v>
      </c>
      <c r="H63" s="12">
        <v>240</v>
      </c>
      <c r="I63" s="12" t="s">
        <v>35</v>
      </c>
      <c r="J63" s="19">
        <v>1</v>
      </c>
      <c r="K63" s="12">
        <f t="shared" si="1"/>
        <v>2880</v>
      </c>
      <c r="L63" s="11">
        <f>K63+K64</f>
        <v>4000</v>
      </c>
      <c r="M63" s="16"/>
      <c r="N63" s="16"/>
      <c r="O63" s="16"/>
      <c r="XEX63" s="20"/>
      <c r="XEY63" s="20"/>
      <c r="XEZ63" s="20"/>
      <c r="XFA63" s="20"/>
      <c r="XFB63" s="20"/>
      <c r="XFC63" s="20"/>
      <c r="XFD63" s="21"/>
    </row>
    <row r="64" s="1" customFormat="1" ht="20" customHeight="1" spans="1:16384">
      <c r="A64" s="16"/>
      <c r="B64" s="17"/>
      <c r="C64" s="16"/>
      <c r="D64" s="14"/>
      <c r="E64" s="14"/>
      <c r="F64" s="12" t="s">
        <v>20</v>
      </c>
      <c r="G64" s="12">
        <v>4</v>
      </c>
      <c r="H64" s="12">
        <v>280</v>
      </c>
      <c r="I64" s="12" t="s">
        <v>35</v>
      </c>
      <c r="J64" s="19">
        <v>1</v>
      </c>
      <c r="K64" s="12">
        <f t="shared" si="1"/>
        <v>1120</v>
      </c>
      <c r="L64" s="14"/>
      <c r="M64" s="16"/>
      <c r="N64" s="16"/>
      <c r="O64" s="16"/>
      <c r="XEX64" s="20"/>
      <c r="XEY64" s="20"/>
      <c r="XEZ64" s="20"/>
      <c r="XFA64" s="20"/>
      <c r="XFB64" s="20"/>
      <c r="XFC64" s="20"/>
      <c r="XFD64" s="21"/>
    </row>
    <row r="65" s="1" customFormat="1" ht="20" customHeight="1" spans="1:16384">
      <c r="A65" s="16"/>
      <c r="B65" s="15" t="s">
        <v>104</v>
      </c>
      <c r="C65" s="16"/>
      <c r="D65" s="11" t="s">
        <v>105</v>
      </c>
      <c r="E65" s="11">
        <v>18</v>
      </c>
      <c r="F65" s="12" t="s">
        <v>27</v>
      </c>
      <c r="G65" s="12">
        <v>5</v>
      </c>
      <c r="H65" s="12">
        <v>240</v>
      </c>
      <c r="I65" s="12" t="s">
        <v>35</v>
      </c>
      <c r="J65" s="19">
        <v>1</v>
      </c>
      <c r="K65" s="12">
        <f t="shared" si="1"/>
        <v>1200</v>
      </c>
      <c r="L65" s="11">
        <f>K65+K66</f>
        <v>4840</v>
      </c>
      <c r="M65" s="16"/>
      <c r="N65" s="16"/>
      <c r="O65" s="16"/>
      <c r="XEX65" s="20"/>
      <c r="XEY65" s="20"/>
      <c r="XEZ65" s="20"/>
      <c r="XFA65" s="20"/>
      <c r="XFB65" s="20"/>
      <c r="XFC65" s="20"/>
      <c r="XFD65" s="21"/>
    </row>
    <row r="66" s="1" customFormat="1" ht="20" customHeight="1" spans="1:16384">
      <c r="A66" s="16"/>
      <c r="B66" s="17"/>
      <c r="C66" s="16"/>
      <c r="D66" s="14"/>
      <c r="E66" s="14"/>
      <c r="F66" s="12" t="s">
        <v>20</v>
      </c>
      <c r="G66" s="12">
        <v>13</v>
      </c>
      <c r="H66" s="12">
        <v>280</v>
      </c>
      <c r="I66" s="12" t="s">
        <v>35</v>
      </c>
      <c r="J66" s="19">
        <v>1</v>
      </c>
      <c r="K66" s="12">
        <f t="shared" si="1"/>
        <v>3640</v>
      </c>
      <c r="L66" s="14"/>
      <c r="M66" s="16"/>
      <c r="N66" s="16"/>
      <c r="O66" s="16"/>
      <c r="XEX66" s="20"/>
      <c r="XEY66" s="20"/>
      <c r="XEZ66" s="20"/>
      <c r="XFA66" s="20"/>
      <c r="XFB66" s="20"/>
      <c r="XFC66" s="20"/>
      <c r="XFD66" s="21"/>
    </row>
    <row r="67" s="1" customFormat="1" ht="20" customHeight="1" spans="1:16384">
      <c r="A67" s="14"/>
      <c r="B67" s="13" t="s">
        <v>106</v>
      </c>
      <c r="C67" s="14"/>
      <c r="D67" s="12" t="s">
        <v>107</v>
      </c>
      <c r="E67" s="12">
        <v>17</v>
      </c>
      <c r="F67" s="12" t="s">
        <v>52</v>
      </c>
      <c r="G67" s="12">
        <v>17</v>
      </c>
      <c r="H67" s="12">
        <v>200</v>
      </c>
      <c r="I67" s="12" t="s">
        <v>35</v>
      </c>
      <c r="J67" s="19">
        <v>1</v>
      </c>
      <c r="K67" s="12">
        <f t="shared" si="1"/>
        <v>3400</v>
      </c>
      <c r="L67" s="12">
        <f>G67*H67</f>
        <v>3400</v>
      </c>
      <c r="M67" s="14"/>
      <c r="N67" s="14"/>
      <c r="O67" s="14"/>
      <c r="XEX67" s="20"/>
      <c r="XEY67" s="20"/>
      <c r="XEZ67" s="20"/>
      <c r="XFA67" s="20"/>
      <c r="XFB67" s="20"/>
      <c r="XFC67" s="20"/>
      <c r="XFD67" s="21"/>
    </row>
    <row r="68" s="1" customFormat="1" ht="27" customHeight="1" spans="1:16384">
      <c r="A68" s="12" t="s">
        <v>30</v>
      </c>
      <c r="B68" s="12" t="s">
        <v>108</v>
      </c>
      <c r="C68" s="12"/>
      <c r="D68" s="12"/>
      <c r="E68" s="12">
        <f>SUM(E18:E67)</f>
        <v>1673</v>
      </c>
      <c r="F68" s="12"/>
      <c r="G68" s="12">
        <f>SUM(G18:G67)</f>
        <v>1673</v>
      </c>
      <c r="H68" s="12"/>
      <c r="I68" s="12"/>
      <c r="J68" s="19"/>
      <c r="K68" s="12">
        <f>SUM(K18:K67)</f>
        <v>400840</v>
      </c>
      <c r="L68" s="12">
        <f>SUM(L18:L67)</f>
        <v>400840</v>
      </c>
      <c r="M68" s="12">
        <f>SUM(M18:M67)</f>
        <v>400840</v>
      </c>
      <c r="N68" s="12"/>
      <c r="O68" s="12"/>
      <c r="XEX68" s="20"/>
      <c r="XEY68" s="20"/>
      <c r="XEZ68" s="20"/>
      <c r="XFA68" s="20"/>
      <c r="XFB68" s="20"/>
      <c r="XFC68" s="20"/>
      <c r="XFD68" s="21"/>
    </row>
    <row r="69" s="1" customFormat="1" ht="31" customHeight="1" spans="1:16384">
      <c r="A69" s="12" t="s">
        <v>109</v>
      </c>
      <c r="B69" s="12" t="s">
        <v>110</v>
      </c>
      <c r="C69" s="12"/>
      <c r="D69" s="12"/>
      <c r="E69" s="12">
        <f>E7+E16+E68</f>
        <v>4509</v>
      </c>
      <c r="F69" s="12"/>
      <c r="G69" s="12">
        <f>G7+G16+G68</f>
        <v>4509</v>
      </c>
      <c r="H69" s="12"/>
      <c r="I69" s="12"/>
      <c r="J69" s="19"/>
      <c r="K69" s="12">
        <f>K7+K16+K68</f>
        <v>819300</v>
      </c>
      <c r="L69" s="12">
        <f>L7+L16+L68</f>
        <v>819300</v>
      </c>
      <c r="M69" s="12">
        <f>M7+M16+M68</f>
        <v>819300</v>
      </c>
      <c r="N69" s="12"/>
      <c r="O69" s="12"/>
      <c r="XEX69" s="20"/>
      <c r="XEY69" s="20"/>
      <c r="XEZ69" s="20"/>
      <c r="XFA69" s="20"/>
      <c r="XFB69" s="20"/>
      <c r="XFC69" s="20"/>
      <c r="XFD69" s="21"/>
    </row>
  </sheetData>
  <mergeCells count="105">
    <mergeCell ref="A1:M1"/>
    <mergeCell ref="A2:O2"/>
    <mergeCell ref="F3:G3"/>
    <mergeCell ref="F8:G8"/>
    <mergeCell ref="F17:G17"/>
    <mergeCell ref="A4:A5"/>
    <mergeCell ref="A9:A10"/>
    <mergeCell ref="A11:A15"/>
    <mergeCell ref="A18:A25"/>
    <mergeCell ref="A26:A28"/>
    <mergeCell ref="A29:A31"/>
    <mergeCell ref="A33:A48"/>
    <mergeCell ref="A49:A67"/>
    <mergeCell ref="B11:B12"/>
    <mergeCell ref="B18:B19"/>
    <mergeCell ref="B22:B23"/>
    <mergeCell ref="B24:B25"/>
    <mergeCell ref="B27:B28"/>
    <mergeCell ref="B33:B34"/>
    <mergeCell ref="B35:B36"/>
    <mergeCell ref="B37:B38"/>
    <mergeCell ref="B39:B40"/>
    <mergeCell ref="B41:B42"/>
    <mergeCell ref="B43:B44"/>
    <mergeCell ref="B45:B46"/>
    <mergeCell ref="B47:B48"/>
    <mergeCell ref="B63:B64"/>
    <mergeCell ref="B65:B66"/>
    <mergeCell ref="C4:C5"/>
    <mergeCell ref="C9:C10"/>
    <mergeCell ref="C11:C15"/>
    <mergeCell ref="C18:C25"/>
    <mergeCell ref="C26:C28"/>
    <mergeCell ref="C29:C31"/>
    <mergeCell ref="C33:C48"/>
    <mergeCell ref="C49:C67"/>
    <mergeCell ref="D11:D12"/>
    <mergeCell ref="D18:D19"/>
    <mergeCell ref="D22:D23"/>
    <mergeCell ref="D24:D25"/>
    <mergeCell ref="D27:D28"/>
    <mergeCell ref="D33:D34"/>
    <mergeCell ref="D35:D36"/>
    <mergeCell ref="D37:D38"/>
    <mergeCell ref="D39:D40"/>
    <mergeCell ref="D41:D42"/>
    <mergeCell ref="D43:D44"/>
    <mergeCell ref="D45:D46"/>
    <mergeCell ref="D47:D48"/>
    <mergeCell ref="D63:D64"/>
    <mergeCell ref="D65:D66"/>
    <mergeCell ref="E11:E12"/>
    <mergeCell ref="E18:E19"/>
    <mergeCell ref="E22:E23"/>
    <mergeCell ref="E24:E25"/>
    <mergeCell ref="E27:E28"/>
    <mergeCell ref="E33:E34"/>
    <mergeCell ref="E35:E36"/>
    <mergeCell ref="E37:E38"/>
    <mergeCell ref="E39:E40"/>
    <mergeCell ref="E41:E42"/>
    <mergeCell ref="E43:E44"/>
    <mergeCell ref="E45:E46"/>
    <mergeCell ref="E47:E48"/>
    <mergeCell ref="E63:E64"/>
    <mergeCell ref="E65:E66"/>
    <mergeCell ref="L11:L12"/>
    <mergeCell ref="L18:L19"/>
    <mergeCell ref="L22:L23"/>
    <mergeCell ref="L24:L25"/>
    <mergeCell ref="L27:L28"/>
    <mergeCell ref="L33:L34"/>
    <mergeCell ref="L35:L36"/>
    <mergeCell ref="L37:L38"/>
    <mergeCell ref="L39:L40"/>
    <mergeCell ref="L41:L42"/>
    <mergeCell ref="L43:L44"/>
    <mergeCell ref="L45:L46"/>
    <mergeCell ref="L47:L48"/>
    <mergeCell ref="L63:L64"/>
    <mergeCell ref="L65:L66"/>
    <mergeCell ref="M4:M5"/>
    <mergeCell ref="M9:M10"/>
    <mergeCell ref="M11:M15"/>
    <mergeCell ref="M18:M25"/>
    <mergeCell ref="M26:M28"/>
    <mergeCell ref="M29:M31"/>
    <mergeCell ref="M33:M48"/>
    <mergeCell ref="M49:M67"/>
    <mergeCell ref="N4:N5"/>
    <mergeCell ref="N9:N10"/>
    <mergeCell ref="N11:N15"/>
    <mergeCell ref="N18:N25"/>
    <mergeCell ref="N26:N28"/>
    <mergeCell ref="N29:N31"/>
    <mergeCell ref="N33:N48"/>
    <mergeCell ref="N49:N67"/>
    <mergeCell ref="O4:O5"/>
    <mergeCell ref="O9:O10"/>
    <mergeCell ref="O11:O15"/>
    <mergeCell ref="O18:O25"/>
    <mergeCell ref="O26:O28"/>
    <mergeCell ref="O29:O31"/>
    <mergeCell ref="O33:O48"/>
    <mergeCell ref="O49:O67"/>
  </mergeCells>
  <pageMargins left="0.196527777777778" right="0.196527777777778" top="0.471527777777778" bottom="0.118055555555556" header="0.118055555555556" footer="0.0388888888888889"/>
  <pageSetup paperSize="9" scale="59" orientation="landscape" horizontalDpi="600"/>
  <headerFooter>
    <oddFooter>&amp;C&amp;P</oddFooter>
  </headerFooter>
  <rowBreaks count="2" manualBreakCount="2">
    <brk id="32" max="16383" man="1"/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</dc:creator>
  <cp:lastModifiedBy>aaaaa</cp:lastModifiedBy>
  <dcterms:created xsi:type="dcterms:W3CDTF">2022-11-23T10:45:00Z</dcterms:created>
  <dcterms:modified xsi:type="dcterms:W3CDTF">2024-05-07T02:01:10Z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A2D9BF559E7B480893BC40CDA71EF6DE</vt:lpwstr>
  </property>
</Properties>
</file>